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730" windowHeight="7545"/>
  </bookViews>
  <sheets>
    <sheet name="Scenario 1" sheetId="1" r:id="rId1"/>
  </sheets>
  <calcPr calcId="145621" calcMode="manual" calcCompleted="0" calcOnSave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57" i="1" l="1"/>
  <c r="J55" i="1"/>
  <c r="I55" i="1"/>
  <c r="F55" i="1"/>
  <c r="E55" i="1"/>
  <c r="D55" i="1"/>
  <c r="C55" i="1"/>
  <c r="B55" i="1"/>
  <c r="J54" i="1"/>
  <c r="I54" i="1"/>
  <c r="F54" i="1"/>
  <c r="E54" i="1"/>
  <c r="D54" i="1"/>
  <c r="C54" i="1"/>
  <c r="B54" i="1"/>
  <c r="J53" i="1"/>
  <c r="I53" i="1"/>
  <c r="F53" i="1"/>
  <c r="E53" i="1"/>
  <c r="D53" i="1"/>
  <c r="C53" i="1"/>
  <c r="B53" i="1"/>
  <c r="J52" i="1"/>
  <c r="I52" i="1"/>
  <c r="F52" i="1"/>
  <c r="E52" i="1"/>
  <c r="D52" i="1"/>
  <c r="C52" i="1"/>
  <c r="B52" i="1"/>
  <c r="J51" i="1"/>
  <c r="I51" i="1"/>
  <c r="F51" i="1"/>
  <c r="E51" i="1"/>
  <c r="D51" i="1"/>
  <c r="C51" i="1"/>
  <c r="B51" i="1"/>
  <c r="J50" i="1"/>
  <c r="I50" i="1"/>
  <c r="F50" i="1"/>
  <c r="E50" i="1"/>
  <c r="D50" i="1"/>
  <c r="C50" i="1"/>
  <c r="B50" i="1"/>
  <c r="J49" i="1"/>
  <c r="I49" i="1"/>
  <c r="F49" i="1"/>
  <c r="E49" i="1"/>
  <c r="D49" i="1"/>
  <c r="C49" i="1"/>
  <c r="B49" i="1"/>
  <c r="J48" i="1"/>
  <c r="I48" i="1"/>
  <c r="F48" i="1"/>
  <c r="E48" i="1"/>
  <c r="D48" i="1"/>
  <c r="H41" i="1"/>
  <c r="G41" i="1"/>
  <c r="F41" i="1"/>
  <c r="E41" i="1"/>
  <c r="D41" i="1"/>
  <c r="C41" i="1"/>
  <c r="B41" i="1"/>
  <c r="I40" i="1"/>
  <c r="H40" i="1"/>
  <c r="G40" i="1"/>
  <c r="F40" i="1"/>
  <c r="E40" i="1"/>
  <c r="D40" i="1"/>
  <c r="C40" i="1"/>
  <c r="B40" i="1"/>
  <c r="I39" i="1"/>
  <c r="H39" i="1"/>
  <c r="G39" i="1"/>
  <c r="F39" i="1"/>
  <c r="E39" i="1"/>
  <c r="D39" i="1"/>
  <c r="C39" i="1"/>
  <c r="B39" i="1"/>
  <c r="I38" i="1"/>
  <c r="H38" i="1"/>
  <c r="G38" i="1"/>
  <c r="F38" i="1"/>
  <c r="E38" i="1"/>
  <c r="D38" i="1"/>
  <c r="C38" i="1"/>
  <c r="B38" i="1"/>
  <c r="I37" i="1"/>
  <c r="H37" i="1"/>
  <c r="G37" i="1"/>
  <c r="F37" i="1"/>
  <c r="E37" i="1"/>
  <c r="D37" i="1"/>
  <c r="C37" i="1"/>
  <c r="B37" i="1"/>
  <c r="I36" i="1"/>
  <c r="H36" i="1"/>
  <c r="G36" i="1"/>
  <c r="F36" i="1"/>
  <c r="E36" i="1"/>
  <c r="D36" i="1"/>
  <c r="C36" i="1"/>
  <c r="B36" i="1"/>
  <c r="I35" i="1"/>
  <c r="H35" i="1"/>
  <c r="G35" i="1"/>
  <c r="F35" i="1"/>
  <c r="E35" i="1"/>
  <c r="D35" i="1"/>
  <c r="C35" i="1"/>
  <c r="B35" i="1"/>
  <c r="I34" i="1"/>
  <c r="H34" i="1"/>
  <c r="G34" i="1"/>
  <c r="F34" i="1"/>
  <c r="E34" i="1"/>
  <c r="D34" i="1"/>
  <c r="C34" i="1"/>
  <c r="B34" i="1"/>
  <c r="I33" i="1"/>
  <c r="H33" i="1"/>
  <c r="G33" i="1"/>
  <c r="F33" i="1"/>
  <c r="E33" i="1"/>
  <c r="D33" i="1"/>
  <c r="C33" i="1"/>
  <c r="B33" i="1"/>
  <c r="B32" i="1"/>
  <c r="B27" i="1"/>
  <c r="C26" i="1"/>
  <c r="B26" i="1"/>
  <c r="D25" i="1"/>
  <c r="C25" i="1"/>
  <c r="B25" i="1"/>
  <c r="E24" i="1"/>
  <c r="D24" i="1"/>
  <c r="C24" i="1"/>
  <c r="B24" i="1"/>
  <c r="F23" i="1"/>
  <c r="E23" i="1"/>
  <c r="D23" i="1"/>
  <c r="C23" i="1"/>
  <c r="B23" i="1"/>
  <c r="G22" i="1"/>
  <c r="F22" i="1"/>
  <c r="E22" i="1"/>
  <c r="D22" i="1"/>
  <c r="C22" i="1"/>
  <c r="B22" i="1"/>
  <c r="H21" i="1"/>
  <c r="G21" i="1"/>
  <c r="F21" i="1"/>
  <c r="E21" i="1"/>
  <c r="D21" i="1"/>
  <c r="C21" i="1"/>
  <c r="B21" i="1"/>
  <c r="I20" i="1"/>
  <c r="H20" i="1"/>
  <c r="G20" i="1"/>
  <c r="F20" i="1"/>
  <c r="E20" i="1"/>
  <c r="D20" i="1"/>
  <c r="C20" i="1"/>
  <c r="B20" i="1"/>
</calcChain>
</file>

<file path=xl/sharedStrings.xml><?xml version="1.0" encoding="utf-8"?>
<sst xmlns="http://schemas.openxmlformats.org/spreadsheetml/2006/main" count="31" uniqueCount="26">
  <si>
    <t>Scenario 1</t>
  </si>
  <si>
    <t>Accident Year</t>
  </si>
  <si>
    <t>Accident Year Paid Losses (in $000s)</t>
  </si>
  <si>
    <t>Cumulative Totals by Development Age in Months</t>
  </si>
  <si>
    <t>Development Age in Months</t>
  </si>
  <si>
    <t>24-36</t>
  </si>
  <si>
    <t>36-48</t>
  </si>
  <si>
    <t>48-60</t>
  </si>
  <si>
    <t>60-72</t>
  </si>
  <si>
    <t>72-84</t>
  </si>
  <si>
    <t>84-96</t>
  </si>
  <si>
    <t>96-Ult</t>
  </si>
  <si>
    <t>Wtd Avg</t>
  </si>
  <si>
    <t>Selecton</t>
  </si>
  <si>
    <t>Accident Year Age</t>
  </si>
  <si>
    <t>Age to Age Factor</t>
  </si>
  <si>
    <t>Age to Ultimate Factor</t>
  </si>
  <si>
    <t>Paid to Date</t>
  </si>
  <si>
    <t>Estimated Ultimate</t>
  </si>
  <si>
    <t>Selected Ultimate</t>
  </si>
  <si>
    <t>Earned Premium</t>
  </si>
  <si>
    <t>Indicated Loss Ratio</t>
  </si>
  <si>
    <t>Indicated Unpaid</t>
  </si>
  <si>
    <t>xx</t>
  </si>
  <si>
    <t>Total</t>
  </si>
  <si>
    <t>Cumulative Totals as of 12/31/12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</si>
</sst>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0.000"/>
    <numFmt numFmtId="165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color rgb="FF000000"/>
      <name val="Arial"/>
      <family val="2"/>
    </font>
    <font>
      <sz val="11"/>
      <name val="Arial"/>
      <family val="2"/>
    </font>
    <font>
      <b/>
      <sz val="11"/>
      <color rgb="FF000000"/>
      <name val="Arial"/>
      <family val="2"/>
    </font>
    <font>
      <b/>
      <sz val="11"/>
      <color rgb="FFFF0000"/>
      <name val="Arial"/>
      <family val="2"/>
    </font>
    <font>
      <sz val="11"/>
      <color theme="9"/>
      <name val="Arial"/>
      <family val="2"/>
    </font>
    <font>
      <sz val="11"/>
      <color theme="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001C59"/>
        <bgColor indexed="64"/>
      </patternFill>
    </fill>
    <fill>
      <patternFill patternType="solid">
        <fgColor rgb="FFD2D2D2"/>
        <bgColor indexed="64"/>
      </patternFill>
    </fill>
    <fill>
      <patternFill patternType="solid">
        <fgColor rgb="FF9C9DA0"/>
        <bgColor indexed="64"/>
      </patternFill>
    </fill>
  </fills>
  <borders count="21">
    <border>
      <left/>
      <right/>
      <top/>
      <bottom/>
      <diagonal/>
    </border>
    <border>
      <left style="thin">
        <color rgb="FF5A5B5E"/>
      </left>
      <right style="thin">
        <color rgb="FF5A5B5E"/>
      </right>
      <top/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n">
        <color rgb="FF5A5B5E"/>
      </bottom>
      <diagonal/>
    </border>
    <border>
      <left style="thin">
        <color rgb="FF5A5B5E"/>
      </left>
      <right/>
      <top/>
      <bottom/>
      <diagonal/>
    </border>
    <border>
      <left/>
      <right/>
      <top/>
      <bottom style="thin">
        <color rgb="FF5A5B5E"/>
      </bottom>
      <diagonal/>
    </border>
    <border>
      <left style="thin">
        <color rgb="FF5A5B5E"/>
      </left>
      <right/>
      <top/>
      <bottom style="thick">
        <color rgb="FFFFFFFF"/>
      </bottom>
      <diagonal/>
    </border>
    <border>
      <left/>
      <right/>
      <top style="thin">
        <color rgb="FF5A5B5E"/>
      </top>
      <bottom style="thick">
        <color rgb="FFFFFFFF"/>
      </bottom>
      <diagonal/>
    </border>
    <border>
      <left/>
      <right style="thin">
        <color rgb="FF5A5B5E"/>
      </right>
      <top style="thin">
        <color rgb="FF5A5B5E"/>
      </top>
      <bottom style="thick">
        <color rgb="FFFFFFFF"/>
      </bottom>
      <diagonal/>
    </border>
    <border>
      <left style="thin">
        <color rgb="FF5A5B5E"/>
      </left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thin">
        <color rgb="FF5A5B5E"/>
      </left>
      <right style="thin">
        <color rgb="FF5A5B5E"/>
      </right>
      <top style="thin">
        <color rgb="FF5A5B5E"/>
      </top>
      <bottom style="thick">
        <color rgb="FF5C5D60"/>
      </bottom>
      <diagonal/>
    </border>
    <border>
      <left style="thin">
        <color rgb="FF5A5B5E"/>
      </left>
      <right/>
      <top style="thick">
        <color rgb="FF5C5D60"/>
      </top>
      <bottom style="thick">
        <color rgb="FF5C5D60"/>
      </bottom>
      <diagonal/>
    </border>
    <border>
      <left/>
      <right/>
      <top style="thick">
        <color rgb="FF5C5D60"/>
      </top>
      <bottom style="thick">
        <color rgb="FF5C5D60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thin">
        <color rgb="FF5A5B5E"/>
      </top>
      <bottom/>
      <diagonal/>
    </border>
    <border>
      <left style="thin">
        <color rgb="FF5A5B5E"/>
      </left>
      <right/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 style="medium">
        <color rgb="FFFF0000"/>
      </right>
      <top style="thin">
        <color rgb="FFFF0000"/>
      </top>
      <bottom/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ck">
        <color rgb="FFFFFFFF"/>
      </bottom>
      <diagonal/>
    </border>
    <border>
      <left/>
      <right style="thin">
        <color rgb="FF5A5B5E"/>
      </right>
      <top style="thick">
        <color rgb="FFFFFFFF"/>
      </top>
      <bottom style="thin">
        <color rgb="FF5A5B5E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 style="thin">
        <color rgb="FF5A5B5E"/>
      </left>
      <right style="medium">
        <color rgb="FFFF0000"/>
      </right>
      <top style="thick">
        <color rgb="FFFFFFFF"/>
      </top>
      <bottom style="thick">
        <color rgb="FFFFFFFF"/>
      </bottom>
      <diagonal/>
    </border>
    <border>
      <left style="medium">
        <color rgb="FFFF0000"/>
      </left>
      <right style="thin">
        <color rgb="FF5A5B5E"/>
      </right>
      <top style="thick">
        <color rgb="FFFFFFFF"/>
      </top>
      <bottom style="thin">
        <color rgb="FF5A5B5E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51">
    <xf numFmtId="0" fontId="0" fillId="0" borderId="0" xfId="0"/>
    <xf numFmtId="0" fontId="2" fillId="0" borderId="0" xfId="0" applyFont="1" applyAlignment="1">
      <alignment horizontal="centerContinuous"/>
    </xf>
    <xf numFmtId="0" fontId="3" fillId="2" borderId="0" xfId="0" applyFont="1" applyFill="1" applyAlignment="1">
      <alignment horizontal="right" wrapText="1" indent="1" readingOrder="1"/>
    </xf>
    <xf numFmtId="0" fontId="4" fillId="0" borderId="1" xfId="0" applyFont="1" applyBorder="1" applyAlignment="1">
      <alignment horizontal="center" wrapText="1" readingOrder="1"/>
    </xf>
    <xf numFmtId="0" fontId="4" fillId="0" borderId="1" xfId="0" applyFont="1" applyBorder="1" applyAlignment="1">
      <alignment horizontal="right" wrapText="1" indent="1" readingOrder="1"/>
    </xf>
    <xf numFmtId="3" fontId="4" fillId="0" borderId="1" xfId="0" applyNumberFormat="1" applyFont="1" applyBorder="1" applyAlignment="1">
      <alignment horizontal="right" wrapText="1" indent="1" readingOrder="1"/>
    </xf>
    <xf numFmtId="0" fontId="4" fillId="3" borderId="2" xfId="0" applyFont="1" applyFill="1" applyBorder="1" applyAlignment="1">
      <alignment horizontal="center" wrapText="1" readingOrder="1"/>
    </xf>
    <xf numFmtId="0" fontId="5" fillId="3" borderId="2" xfId="0" applyFont="1" applyFill="1" applyBorder="1" applyAlignment="1">
      <alignment wrapText="1"/>
    </xf>
    <xf numFmtId="0" fontId="4" fillId="3" borderId="2" xfId="0" applyFont="1" applyFill="1" applyBorder="1" applyAlignment="1">
      <alignment horizontal="right" wrapText="1" indent="1" readingOrder="1"/>
    </xf>
    <xf numFmtId="3" fontId="4" fillId="3" borderId="2" xfId="0" applyNumberFormat="1" applyFont="1" applyFill="1" applyBorder="1" applyAlignment="1">
      <alignment horizontal="right" wrapText="1" indent="1" readingOrder="1"/>
    </xf>
    <xf numFmtId="0" fontId="4" fillId="0" borderId="2" xfId="0" applyFont="1" applyBorder="1" applyAlignment="1">
      <alignment horizontal="center" wrapText="1" readingOrder="1"/>
    </xf>
    <xf numFmtId="0" fontId="5" fillId="0" borderId="2" xfId="0" applyFont="1" applyBorder="1" applyAlignment="1">
      <alignment wrapText="1"/>
    </xf>
    <xf numFmtId="3" fontId="4" fillId="0" borderId="2" xfId="0" applyNumberFormat="1" applyFont="1" applyBorder="1" applyAlignment="1">
      <alignment horizontal="right" wrapText="1" indent="1" readingOrder="1"/>
    </xf>
    <xf numFmtId="0" fontId="4" fillId="4" borderId="2" xfId="0" applyFont="1" applyFill="1" applyBorder="1" applyAlignment="1">
      <alignment horizontal="center" wrapText="1" readingOrder="1"/>
    </xf>
    <xf numFmtId="0" fontId="4" fillId="4" borderId="0" xfId="0" applyFont="1" applyFill="1" applyBorder="1" applyAlignment="1">
      <alignment horizontal="center" wrapText="1" readingOrder="1"/>
    </xf>
    <xf numFmtId="3" fontId="4" fillId="3" borderId="0" xfId="0" applyNumberFormat="1" applyFont="1" applyFill="1" applyBorder="1" applyAlignment="1">
      <alignment horizontal="right" wrapText="1" indent="1" readingOrder="1"/>
    </xf>
    <xf numFmtId="0" fontId="5" fillId="3" borderId="0" xfId="0" applyFont="1" applyFill="1" applyBorder="1" applyAlignment="1">
      <alignment wrapText="1"/>
    </xf>
    <xf numFmtId="0" fontId="3" fillId="2" borderId="3" xfId="0" applyFont="1" applyFill="1" applyBorder="1" applyAlignment="1">
      <alignment horizontal="center" wrapText="1" readingOrder="1"/>
    </xf>
    <xf numFmtId="0" fontId="3" fillId="2" borderId="5" xfId="0" applyFont="1" applyFill="1" applyBorder="1" applyAlignment="1">
      <alignment horizontal="center" wrapText="1" readingOrder="1"/>
    </xf>
    <xf numFmtId="16" fontId="3" fillId="2" borderId="6" xfId="0" applyNumberFormat="1" applyFont="1" applyFill="1" applyBorder="1" applyAlignment="1">
      <alignment horizontal="right" wrapText="1" indent="1" readingOrder="1"/>
    </xf>
    <xf numFmtId="0" fontId="3" fillId="2" borderId="6" xfId="0" applyFont="1" applyFill="1" applyBorder="1" applyAlignment="1">
      <alignment horizontal="right" wrapText="1" indent="1" readingOrder="1"/>
    </xf>
    <xf numFmtId="0" fontId="3" fillId="2" borderId="7" xfId="0" applyFont="1" applyFill="1" applyBorder="1" applyAlignment="1">
      <alignment horizontal="right" wrapText="1" indent="1" readingOrder="1"/>
    </xf>
    <xf numFmtId="0" fontId="4" fillId="3" borderId="8" xfId="0" applyFont="1" applyFill="1" applyBorder="1" applyAlignment="1">
      <alignment horizontal="center" wrapText="1" readingOrder="1"/>
    </xf>
    <xf numFmtId="164" fontId="4" fillId="3" borderId="8" xfId="0" applyNumberFormat="1" applyFont="1" applyFill="1" applyBorder="1" applyAlignment="1">
      <alignment horizontal="right" wrapText="1" indent="1" readingOrder="1"/>
    </xf>
    <xf numFmtId="0" fontId="4" fillId="0" borderId="9" xfId="0" applyFont="1" applyBorder="1" applyAlignment="1">
      <alignment horizontal="center" wrapText="1" readingOrder="1"/>
    </xf>
    <xf numFmtId="0" fontId="6" fillId="0" borderId="10" xfId="0" applyFont="1" applyBorder="1" applyAlignment="1">
      <alignment horizontal="center" wrapText="1" readingOrder="1"/>
    </xf>
    <xf numFmtId="164" fontId="6" fillId="0" borderId="11" xfId="0" applyNumberFormat="1" applyFont="1" applyBorder="1" applyAlignment="1">
      <alignment horizontal="right" wrapText="1" indent="1" readingOrder="1"/>
    </xf>
    <xf numFmtId="0" fontId="7" fillId="0" borderId="0" xfId="0" applyFont="1"/>
    <xf numFmtId="164" fontId="8" fillId="0" borderId="12" xfId="0" applyNumberFormat="1" applyFont="1" applyBorder="1"/>
    <xf numFmtId="0" fontId="8" fillId="0" borderId="12" xfId="0" applyFont="1" applyBorder="1"/>
    <xf numFmtId="164" fontId="0" fillId="0" borderId="0" xfId="0" applyNumberFormat="1"/>
    <xf numFmtId="16" fontId="3" fillId="2" borderId="6" xfId="0" applyNumberFormat="1" applyFont="1" applyFill="1" applyBorder="1" applyAlignment="1">
      <alignment horizontal="center" wrapText="1" readingOrder="1"/>
    </xf>
    <xf numFmtId="0" fontId="3" fillId="2" borderId="6" xfId="0" applyFont="1" applyFill="1" applyBorder="1" applyAlignment="1">
      <alignment horizontal="center" wrapText="1" readingOrder="1"/>
    </xf>
    <xf numFmtId="0" fontId="3" fillId="2" borderId="13" xfId="0" applyFont="1" applyFill="1" applyBorder="1" applyAlignment="1">
      <alignment horizontal="center" wrapText="1" readingOrder="1"/>
    </xf>
    <xf numFmtId="1" fontId="4" fillId="3" borderId="8" xfId="0" applyNumberFormat="1" applyFont="1" applyFill="1" applyBorder="1" applyAlignment="1">
      <alignment horizontal="right" wrapText="1" indent="1" readingOrder="1"/>
    </xf>
    <xf numFmtId="164" fontId="4" fillId="3" borderId="8" xfId="0" applyNumberFormat="1" applyFont="1" applyFill="1" applyBorder="1" applyAlignment="1">
      <alignment horizontal="center" wrapText="1" readingOrder="1"/>
    </xf>
    <xf numFmtId="165" fontId="4" fillId="3" borderId="8" xfId="1" applyNumberFormat="1" applyFont="1" applyFill="1" applyBorder="1" applyAlignment="1">
      <alignment horizontal="right" wrapText="1" indent="1" readingOrder="1"/>
    </xf>
    <xf numFmtId="165" fontId="4" fillId="3" borderId="14" xfId="1" applyNumberFormat="1" applyFont="1" applyFill="1" applyBorder="1" applyAlignment="1">
      <alignment horizontal="right" wrapText="1" indent="1" readingOrder="1"/>
    </xf>
    <xf numFmtId="165" fontId="4" fillId="3" borderId="15" xfId="1" applyNumberFormat="1" applyFont="1" applyFill="1" applyBorder="1" applyAlignment="1">
      <alignment horizontal="right" wrapText="1" indent="1" readingOrder="1"/>
    </xf>
    <xf numFmtId="165" fontId="4" fillId="3" borderId="16" xfId="1" applyNumberFormat="1" applyFont="1" applyFill="1" applyBorder="1" applyAlignment="1">
      <alignment horizontal="right" wrapText="1" indent="1" readingOrder="1"/>
    </xf>
    <xf numFmtId="9" fontId="4" fillId="3" borderId="8" xfId="2" applyFont="1" applyFill="1" applyBorder="1" applyAlignment="1">
      <alignment horizontal="right" wrapText="1" indent="1" readingOrder="1"/>
    </xf>
    <xf numFmtId="165" fontId="4" fillId="3" borderId="12" xfId="1" applyNumberFormat="1" applyFont="1" applyFill="1" applyBorder="1" applyAlignment="1">
      <alignment horizontal="right" wrapText="1" indent="1" readingOrder="1"/>
    </xf>
    <xf numFmtId="165" fontId="4" fillId="3" borderId="17" xfId="1" applyNumberFormat="1" applyFont="1" applyFill="1" applyBorder="1" applyAlignment="1">
      <alignment horizontal="right" wrapText="1" indent="1" readingOrder="1"/>
    </xf>
    <xf numFmtId="165" fontId="4" fillId="3" borderId="18" xfId="1" applyNumberFormat="1" applyFont="1" applyFill="1" applyBorder="1" applyAlignment="1">
      <alignment horizontal="right" wrapText="1" indent="1" readingOrder="1"/>
    </xf>
    <xf numFmtId="165" fontId="4" fillId="3" borderId="19" xfId="1" applyNumberFormat="1" applyFont="1" applyFill="1" applyBorder="1" applyAlignment="1">
      <alignment horizontal="right" wrapText="1" indent="1" readingOrder="1"/>
    </xf>
    <xf numFmtId="165" fontId="4" fillId="3" borderId="20" xfId="1" applyNumberFormat="1" applyFont="1" applyFill="1" applyBorder="1" applyAlignment="1">
      <alignment horizontal="right" wrapText="1" indent="1" readingOrder="1"/>
    </xf>
    <xf numFmtId="0" fontId="9" fillId="0" borderId="0" xfId="0" applyFont="1"/>
    <xf numFmtId="165" fontId="9" fillId="0" borderId="0" xfId="0" applyNumberFormat="1" applyFont="1"/>
    <xf numFmtId="0" fontId="3" fillId="2" borderId="0" xfId="0" applyFont="1" applyFill="1" applyBorder="1" applyAlignment="1">
      <alignment horizontal="center" wrapText="1" readingOrder="1"/>
    </xf>
    <xf numFmtId="0" fontId="3" fillId="2" borderId="4" xfId="0" applyFont="1" applyFill="1" applyBorder="1" applyAlignment="1">
      <alignment horizontal="center" wrapText="1" readingOrder="1"/>
    </xf>
    <xf numFmtId="0" fontId="3" fillId="2" borderId="0" xfId="0" applyFont="1" applyFill="1" applyAlignment="1">
      <alignment horizontal="center" wrapText="1" readingOrder="1"/>
    </xf>
  </cellXfs>
  <cellStyles count="3">
    <cellStyle name="Comma" xfId="1" builtinId="3"/>
    <cellStyle name="Normal" xfId="0" builtinId="0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57"/>
  <sheetViews>
    <sheetView tabSelected="1" topLeftCell="A2" workbookViewId="0">
      <selection activeCell="A2" sqref="A2"/>
    </sheetView>
  </sheetViews>
  <sheetFormatPr defaultRowHeight="15" x14ac:dyDescent="0.25"/>
  <cols>
    <col min="1" max="1" width="9.5703125" customWidth="1"/>
    <col min="2" max="2" width="11.42578125" customWidth="1"/>
    <col min="4" max="4" width="11.42578125" customWidth="1"/>
    <col min="5" max="5" width="9.7109375" bestFit="1" customWidth="1"/>
    <col min="6" max="6" width="11.28515625" customWidth="1"/>
    <col min="7" max="7" width="10.42578125" customWidth="1"/>
    <col min="8" max="8" width="10.85546875" customWidth="1"/>
    <col min="9" max="9" width="10.28515625" customWidth="1"/>
    <col min="10" max="11" width="10.5703125" bestFit="1" customWidth="1"/>
  </cols>
  <sheetData>
    <row r="2" spans="1:10" ht="18.75" x14ac:dyDescent="0.3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</row>
    <row r="4" spans="1:10" ht="23.25" customHeight="1" x14ac:dyDescent="0.25">
      <c r="A4" s="50" t="s">
        <v>1</v>
      </c>
      <c r="B4" s="50" t="s">
        <v>2</v>
      </c>
      <c r="C4" s="50"/>
      <c r="D4" s="50"/>
      <c r="E4" s="50"/>
      <c r="F4" s="50"/>
      <c r="G4" s="50"/>
      <c r="H4" s="50"/>
      <c r="I4" s="50"/>
    </row>
    <row r="5" spans="1:10" ht="23.25" customHeight="1" x14ac:dyDescent="0.25">
      <c r="A5" s="50"/>
      <c r="B5" s="50" t="s">
        <v>25</v>
      </c>
      <c r="C5" s="50"/>
      <c r="D5" s="50"/>
      <c r="E5" s="50"/>
      <c r="F5" s="50"/>
      <c r="G5" s="50"/>
      <c r="H5" s="50"/>
      <c r="I5" s="50"/>
    </row>
    <row r="6" spans="1:10" x14ac:dyDescent="0.25">
      <c r="A6" s="50"/>
      <c r="B6" s="2">
        <v>2005</v>
      </c>
      <c r="C6" s="2">
        <v>2006</v>
      </c>
      <c r="D6" s="2">
        <v>2007</v>
      </c>
      <c r="E6" s="2">
        <v>2008</v>
      </c>
      <c r="F6" s="2">
        <v>2009</v>
      </c>
      <c r="G6" s="2">
        <v>2010</v>
      </c>
      <c r="H6" s="2">
        <v>2011</v>
      </c>
      <c r="I6" s="2">
        <v>2012</v>
      </c>
    </row>
    <row r="7" spans="1:10" x14ac:dyDescent="0.25">
      <c r="A7" s="3">
        <v>2005</v>
      </c>
      <c r="B7" s="4">
        <v>696</v>
      </c>
      <c r="C7" s="5">
        <v>2785</v>
      </c>
      <c r="D7" s="5">
        <v>5262</v>
      </c>
      <c r="E7" s="5">
        <v>8178</v>
      </c>
      <c r="F7" s="5">
        <v>9522</v>
      </c>
      <c r="G7" s="5">
        <v>10604</v>
      </c>
      <c r="H7" s="5">
        <v>10803</v>
      </c>
      <c r="I7" s="5">
        <v>10852</v>
      </c>
    </row>
    <row r="8" spans="1:10" x14ac:dyDescent="0.25">
      <c r="A8" s="6">
        <v>2006</v>
      </c>
      <c r="B8" s="7"/>
      <c r="C8" s="8">
        <v>776</v>
      </c>
      <c r="D8" s="9">
        <v>3907</v>
      </c>
      <c r="E8" s="9">
        <v>8383</v>
      </c>
      <c r="F8" s="9">
        <v>12748</v>
      </c>
      <c r="G8" s="9">
        <v>14161</v>
      </c>
      <c r="H8" s="9">
        <v>14805</v>
      </c>
      <c r="I8" s="9">
        <v>15045</v>
      </c>
    </row>
    <row r="9" spans="1:10" x14ac:dyDescent="0.25">
      <c r="A9" s="10">
        <v>2007</v>
      </c>
      <c r="B9" s="11"/>
      <c r="C9" s="11"/>
      <c r="D9" s="12">
        <v>1058</v>
      </c>
      <c r="E9" s="12">
        <v>4344</v>
      </c>
      <c r="F9" s="12">
        <v>8501</v>
      </c>
      <c r="G9" s="12">
        <v>11912</v>
      </c>
      <c r="H9" s="12">
        <v>17898</v>
      </c>
      <c r="I9" s="12">
        <v>18760</v>
      </c>
    </row>
    <row r="10" spans="1:10" x14ac:dyDescent="0.25">
      <c r="A10" s="6">
        <v>2008</v>
      </c>
      <c r="B10" s="7"/>
      <c r="C10" s="7"/>
      <c r="D10" s="7"/>
      <c r="E10" s="9">
        <v>1106</v>
      </c>
      <c r="F10" s="9">
        <v>4589</v>
      </c>
      <c r="G10" s="9">
        <v>7929</v>
      </c>
      <c r="H10" s="9">
        <v>12618</v>
      </c>
      <c r="I10" s="9">
        <v>14967</v>
      </c>
    </row>
    <row r="11" spans="1:10" x14ac:dyDescent="0.25">
      <c r="A11" s="10">
        <v>2009</v>
      </c>
      <c r="B11" s="11"/>
      <c r="C11" s="11"/>
      <c r="D11" s="11"/>
      <c r="E11" s="11"/>
      <c r="F11" s="12">
        <v>1230</v>
      </c>
      <c r="G11" s="12">
        <v>4829</v>
      </c>
      <c r="H11" s="12">
        <v>10355</v>
      </c>
      <c r="I11" s="12">
        <v>15425</v>
      </c>
    </row>
    <row r="12" spans="1:10" x14ac:dyDescent="0.25">
      <c r="A12" s="6">
        <v>2010</v>
      </c>
      <c r="B12" s="7"/>
      <c r="C12" s="7"/>
      <c r="D12" s="7"/>
      <c r="E12" s="7"/>
      <c r="F12" s="7"/>
      <c r="G12" s="9">
        <v>1281</v>
      </c>
      <c r="H12" s="9">
        <v>5696</v>
      </c>
      <c r="I12" s="9">
        <v>11836</v>
      </c>
    </row>
    <row r="13" spans="1:10" x14ac:dyDescent="0.25">
      <c r="A13" s="10">
        <v>2011</v>
      </c>
      <c r="B13" s="11"/>
      <c r="C13" s="11"/>
      <c r="D13" s="11"/>
      <c r="E13" s="11"/>
      <c r="F13" s="11"/>
      <c r="G13" s="11"/>
      <c r="H13" s="12">
        <v>1217</v>
      </c>
      <c r="I13" s="12">
        <v>5609</v>
      </c>
    </row>
    <row r="14" spans="1:10" x14ac:dyDescent="0.25">
      <c r="A14" s="6">
        <v>2012</v>
      </c>
      <c r="B14" s="7"/>
      <c r="C14" s="7"/>
      <c r="D14" s="7"/>
      <c r="E14" s="7"/>
      <c r="F14" s="7"/>
      <c r="G14" s="7"/>
      <c r="H14" s="7"/>
      <c r="I14" s="9">
        <v>1057</v>
      </c>
    </row>
    <row r="17" spans="1:9" ht="23.25" customHeight="1" x14ac:dyDescent="0.25">
      <c r="A17" s="50" t="s">
        <v>1</v>
      </c>
      <c r="B17" s="50" t="s">
        <v>2</v>
      </c>
      <c r="C17" s="50"/>
      <c r="D17" s="50"/>
      <c r="E17" s="50"/>
      <c r="F17" s="50"/>
      <c r="G17" s="50"/>
      <c r="H17" s="50"/>
      <c r="I17" s="50"/>
    </row>
    <row r="18" spans="1:9" ht="46.5" customHeight="1" x14ac:dyDescent="0.25">
      <c r="A18" s="50"/>
      <c r="B18" s="50" t="s">
        <v>3</v>
      </c>
      <c r="C18" s="50"/>
      <c r="D18" s="50"/>
      <c r="E18" s="50"/>
      <c r="F18" s="50"/>
      <c r="G18" s="50"/>
      <c r="H18" s="50"/>
      <c r="I18" s="50"/>
    </row>
    <row r="19" spans="1:9" x14ac:dyDescent="0.25">
      <c r="A19" s="50"/>
      <c r="B19" s="2">
        <v>12</v>
      </c>
      <c r="C19" s="2">
        <v>24</v>
      </c>
      <c r="D19" s="2">
        <v>36</v>
      </c>
      <c r="E19" s="2">
        <v>48</v>
      </c>
      <c r="F19" s="2">
        <v>60</v>
      </c>
      <c r="G19" s="2">
        <v>72</v>
      </c>
      <c r="H19" s="2">
        <v>84</v>
      </c>
      <c r="I19" s="2">
        <v>96</v>
      </c>
    </row>
    <row r="20" spans="1:9" x14ac:dyDescent="0.25">
      <c r="A20" s="3">
        <v>2005</v>
      </c>
      <c r="B20" s="4">
        <f ca="1">B7</f>
        <v>696</v>
      </c>
      <c r="C20" s="5">
        <f t="shared" ref="C20:I20" ca="1" si="0">C7</f>
        <v>2785</v>
      </c>
      <c r="D20" s="5">
        <f t="shared" ca="1" si="0"/>
        <v>5262</v>
      </c>
      <c r="E20" s="5">
        <f t="shared" ca="1" si="0"/>
        <v>8178</v>
      </c>
      <c r="F20" s="5">
        <f t="shared" ca="1" si="0"/>
        <v>9522</v>
      </c>
      <c r="G20" s="5">
        <f t="shared" ca="1" si="0"/>
        <v>10604</v>
      </c>
      <c r="H20" s="5">
        <f t="shared" ca="1" si="0"/>
        <v>10803</v>
      </c>
      <c r="I20" s="5">
        <f t="shared" ca="1" si="0"/>
        <v>10852</v>
      </c>
    </row>
    <row r="21" spans="1:9" x14ac:dyDescent="0.25">
      <c r="A21" s="13">
        <v>2006</v>
      </c>
      <c r="B21" s="8">
        <f t="shared" ref="B21:H21" ca="1" si="1">C8</f>
        <v>776</v>
      </c>
      <c r="C21" s="9">
        <f t="shared" ca="1" si="1"/>
        <v>3907</v>
      </c>
      <c r="D21" s="9">
        <f t="shared" ca="1" si="1"/>
        <v>8383</v>
      </c>
      <c r="E21" s="9">
        <f t="shared" ca="1" si="1"/>
        <v>12748</v>
      </c>
      <c r="F21" s="9">
        <f t="shared" ca="1" si="1"/>
        <v>14161</v>
      </c>
      <c r="G21" s="9">
        <f t="shared" ca="1" si="1"/>
        <v>14805</v>
      </c>
      <c r="H21" s="9">
        <f t="shared" ca="1" si="1"/>
        <v>15045</v>
      </c>
      <c r="I21" s="7"/>
    </row>
    <row r="22" spans="1:9" x14ac:dyDescent="0.25">
      <c r="A22" s="10">
        <v>2007</v>
      </c>
      <c r="B22" s="12">
        <f t="shared" ref="B22:G22" ca="1" si="2">D9</f>
        <v>1058</v>
      </c>
      <c r="C22" s="12">
        <f t="shared" ca="1" si="2"/>
        <v>4344</v>
      </c>
      <c r="D22" s="12">
        <f t="shared" ca="1" si="2"/>
        <v>8501</v>
      </c>
      <c r="E22" s="12">
        <f t="shared" ca="1" si="2"/>
        <v>11912</v>
      </c>
      <c r="F22" s="12">
        <f t="shared" ca="1" si="2"/>
        <v>17898</v>
      </c>
      <c r="G22" s="12">
        <f t="shared" ca="1" si="2"/>
        <v>18760</v>
      </c>
      <c r="H22" s="11"/>
      <c r="I22" s="11"/>
    </row>
    <row r="23" spans="1:9" x14ac:dyDescent="0.25">
      <c r="A23" s="13">
        <v>2008</v>
      </c>
      <c r="B23" s="9">
        <f t="shared" ref="B23:F23" ca="1" si="3">E10</f>
        <v>1106</v>
      </c>
      <c r="C23" s="9">
        <f t="shared" ca="1" si="3"/>
        <v>4589</v>
      </c>
      <c r="D23" s="9">
        <f t="shared" ca="1" si="3"/>
        <v>7929</v>
      </c>
      <c r="E23" s="9">
        <f t="shared" ca="1" si="3"/>
        <v>12618</v>
      </c>
      <c r="F23" s="9">
        <f t="shared" ca="1" si="3"/>
        <v>14967</v>
      </c>
      <c r="G23" s="7"/>
      <c r="H23" s="7"/>
      <c r="I23" s="7"/>
    </row>
    <row r="24" spans="1:9" x14ac:dyDescent="0.25">
      <c r="A24" s="10">
        <v>2009</v>
      </c>
      <c r="B24" s="12">
        <f t="shared" ref="B24:E24" ca="1" si="4">F11</f>
        <v>1230</v>
      </c>
      <c r="C24" s="12">
        <f t="shared" ca="1" si="4"/>
        <v>4829</v>
      </c>
      <c r="D24" s="12">
        <f t="shared" ca="1" si="4"/>
        <v>10355</v>
      </c>
      <c r="E24" s="12">
        <f t="shared" ca="1" si="4"/>
        <v>15425</v>
      </c>
      <c r="F24" s="11"/>
      <c r="G24" s="11"/>
      <c r="H24" s="11"/>
      <c r="I24" s="11"/>
    </row>
    <row r="25" spans="1:9" x14ac:dyDescent="0.25">
      <c r="A25" s="13">
        <v>2010</v>
      </c>
      <c r="B25" s="9">
        <f t="shared" ref="B25:D25" ca="1" si="5">G12</f>
        <v>1281</v>
      </c>
      <c r="C25" s="9">
        <f t="shared" ca="1" si="5"/>
        <v>5696</v>
      </c>
      <c r="D25" s="9">
        <f t="shared" ca="1" si="5"/>
        <v>11836</v>
      </c>
      <c r="E25" s="7"/>
      <c r="F25" s="7"/>
      <c r="G25" s="7"/>
      <c r="H25" s="7"/>
      <c r="I25" s="7"/>
    </row>
    <row r="26" spans="1:9" x14ac:dyDescent="0.25">
      <c r="A26" s="10">
        <v>2011</v>
      </c>
      <c r="B26" s="12">
        <f t="shared" ref="B26:C26" ca="1" si="6">H13</f>
        <v>1217</v>
      </c>
      <c r="C26" s="12">
        <f t="shared" ca="1" si="6"/>
        <v>5609</v>
      </c>
      <c r="D26" s="11"/>
      <c r="E26" s="11"/>
      <c r="F26" s="11"/>
      <c r="G26" s="11"/>
      <c r="H26" s="11"/>
      <c r="I26" s="11"/>
    </row>
    <row r="27" spans="1:9" x14ac:dyDescent="0.25">
      <c r="A27" s="13">
        <v>2012</v>
      </c>
      <c r="B27" s="9">
        <f ca="1">I14</f>
        <v>1057</v>
      </c>
      <c r="C27" s="7"/>
      <c r="D27" s="7"/>
      <c r="E27" s="7"/>
      <c r="F27" s="7"/>
      <c r="G27" s="7"/>
      <c r="H27" s="7"/>
      <c r="I27" s="7"/>
    </row>
    <row r="28" spans="1:9" x14ac:dyDescent="0.25">
      <c r="A28" s="14"/>
      <c r="B28" s="15"/>
      <c r="C28" s="16"/>
      <c r="D28" s="16"/>
      <c r="E28" s="16"/>
      <c r="F28" s="16"/>
      <c r="G28" s="16"/>
      <c r="H28" s="16"/>
      <c r="I28" s="16"/>
    </row>
    <row r="30" spans="1:9" ht="15.75" customHeight="1" x14ac:dyDescent="0.25">
      <c r="A30" s="48" t="s">
        <v>2</v>
      </c>
      <c r="B30" s="48"/>
      <c r="C30" s="48"/>
      <c r="D30" s="48"/>
      <c r="E30" s="48"/>
      <c r="F30" s="48"/>
      <c r="G30" s="48"/>
      <c r="H30" s="48"/>
      <c r="I30" s="48"/>
    </row>
    <row r="31" spans="1:9" x14ac:dyDescent="0.25">
      <c r="A31" s="17"/>
      <c r="B31" s="49" t="s">
        <v>4</v>
      </c>
      <c r="C31" s="49"/>
      <c r="D31" s="49"/>
      <c r="E31" s="49"/>
      <c r="F31" s="49"/>
      <c r="G31" s="49"/>
      <c r="H31" s="49"/>
      <c r="I31" s="49"/>
    </row>
    <row r="32" spans="1:9" ht="30.75" thickBot="1" x14ac:dyDescent="0.3">
      <c r="A32" s="18" t="s">
        <v>1</v>
      </c>
      <c r="B32" s="19" t="str">
        <f ca="1">"12-24"</f>
        <v>12-24</v>
      </c>
      <c r="C32" s="20" t="s">
        <v>5</v>
      </c>
      <c r="D32" s="20" t="s">
        <v>6</v>
      </c>
      <c r="E32" s="20" t="s">
        <v>7</v>
      </c>
      <c r="F32" s="20" t="s">
        <v>8</v>
      </c>
      <c r="G32" s="20" t="s">
        <v>9</v>
      </c>
      <c r="H32" s="20" t="s">
        <v>10</v>
      </c>
      <c r="I32" s="21" t="s">
        <v>11</v>
      </c>
    </row>
    <row r="33" spans="1:10" ht="16.5" thickTop="1" thickBot="1" x14ac:dyDescent="0.3">
      <c r="A33" s="22">
        <v>2005</v>
      </c>
      <c r="B33" s="23">
        <f ca="1">IF(OR(B20="",B20=0,C20=""),"",C20/B20)</f>
        <v>4.0014367816091951</v>
      </c>
      <c r="C33" s="23">
        <f t="shared" ref="C33:I33" ca="1" si="7">IF(OR(C20="",C20=0,D20=""),"",D20/C20)</f>
        <v>1.8894075403949731</v>
      </c>
      <c r="D33" s="23">
        <f t="shared" ca="1" si="7"/>
        <v>1.5541619156214368</v>
      </c>
      <c r="E33" s="23">
        <f t="shared" ca="1" si="7"/>
        <v>1.1643433602347761</v>
      </c>
      <c r="F33" s="23">
        <f t="shared" ca="1" si="7"/>
        <v>1.1136315900021003</v>
      </c>
      <c r="G33" s="23">
        <f t="shared" ca="1" si="7"/>
        <v>1.0187665032063373</v>
      </c>
      <c r="H33" s="23">
        <f t="shared" ca="1" si="7"/>
        <v>1.004535777098954</v>
      </c>
      <c r="I33" s="23" t="str">
        <f t="shared" ca="1" si="7"/>
        <v/>
      </c>
    </row>
    <row r="34" spans="1:10" ht="16.5" thickTop="1" thickBot="1" x14ac:dyDescent="0.3">
      <c r="A34" s="10">
        <v>2006</v>
      </c>
      <c r="B34" s="23">
        <f t="shared" ref="B34:I40" ca="1" si="8">IF(OR(B21="",B21=0,C21=""),"",C21/B21)</f>
        <v>5.03479381443299</v>
      </c>
      <c r="C34" s="23">
        <f t="shared" ca="1" si="8"/>
        <v>2.1456360378807271</v>
      </c>
      <c r="D34" s="23">
        <f t="shared" ca="1" si="8"/>
        <v>1.5206966479780508</v>
      </c>
      <c r="E34" s="23">
        <f t="shared" ca="1" si="8"/>
        <v>1.1108409162221524</v>
      </c>
      <c r="F34" s="23">
        <f t="shared" ca="1" si="8"/>
        <v>1.0454770143351457</v>
      </c>
      <c r="G34" s="23">
        <f t="shared" ca="1" si="8"/>
        <v>1.0162107396149949</v>
      </c>
      <c r="H34" s="23" t="str">
        <f t="shared" ca="1" si="8"/>
        <v/>
      </c>
      <c r="I34" s="23" t="str">
        <f t="shared" ca="1" si="8"/>
        <v/>
      </c>
    </row>
    <row r="35" spans="1:10" ht="16.5" thickTop="1" thickBot="1" x14ac:dyDescent="0.3">
      <c r="A35" s="6">
        <v>2007</v>
      </c>
      <c r="B35" s="23">
        <f t="shared" ca="1" si="8"/>
        <v>4.1058601134215502</v>
      </c>
      <c r="C35" s="23">
        <f t="shared" ca="1" si="8"/>
        <v>1.9569521178637201</v>
      </c>
      <c r="D35" s="23">
        <f t="shared" ca="1" si="8"/>
        <v>1.4012469121279849</v>
      </c>
      <c r="E35" s="23">
        <f t="shared" ca="1" si="8"/>
        <v>1.5025184687709872</v>
      </c>
      <c r="F35" s="23">
        <f t="shared" ca="1" si="8"/>
        <v>1.0481618057883562</v>
      </c>
      <c r="G35" s="23" t="str">
        <f t="shared" ca="1" si="8"/>
        <v/>
      </c>
      <c r="H35" s="23" t="str">
        <f t="shared" ca="1" si="8"/>
        <v/>
      </c>
      <c r="I35" s="23" t="str">
        <f t="shared" ca="1" si="8"/>
        <v/>
      </c>
    </row>
    <row r="36" spans="1:10" ht="16.5" thickTop="1" thickBot="1" x14ac:dyDescent="0.3">
      <c r="A36" s="10">
        <v>2008</v>
      </c>
      <c r="B36" s="23">
        <f t="shared" ca="1" si="8"/>
        <v>4.1491862567811939</v>
      </c>
      <c r="C36" s="23">
        <f t="shared" ca="1" si="8"/>
        <v>1.7278274133798213</v>
      </c>
      <c r="D36" s="23">
        <f t="shared" ca="1" si="8"/>
        <v>1.5913734392735528</v>
      </c>
      <c r="E36" s="23">
        <f t="shared" ca="1" si="8"/>
        <v>1.1861626248216832</v>
      </c>
      <c r="F36" s="23" t="str">
        <f t="shared" ca="1" si="8"/>
        <v/>
      </c>
      <c r="G36" s="23" t="str">
        <f t="shared" ca="1" si="8"/>
        <v/>
      </c>
      <c r="H36" s="23" t="str">
        <f t="shared" ca="1" si="8"/>
        <v/>
      </c>
      <c r="I36" s="23" t="str">
        <f t="shared" ca="1" si="8"/>
        <v/>
      </c>
    </row>
    <row r="37" spans="1:10" ht="16.5" thickTop="1" thickBot="1" x14ac:dyDescent="0.3">
      <c r="A37" s="6">
        <v>2009</v>
      </c>
      <c r="B37" s="23">
        <f t="shared" ca="1" si="8"/>
        <v>3.9260162601626014</v>
      </c>
      <c r="C37" s="23">
        <f t="shared" ca="1" si="8"/>
        <v>2.1443363015117001</v>
      </c>
      <c r="D37" s="23">
        <f t="shared" ca="1" si="8"/>
        <v>1.4896185417672623</v>
      </c>
      <c r="E37" s="23" t="str">
        <f t="shared" ca="1" si="8"/>
        <v/>
      </c>
      <c r="F37" s="23" t="str">
        <f t="shared" ca="1" si="8"/>
        <v/>
      </c>
      <c r="G37" s="23" t="str">
        <f t="shared" ca="1" si="8"/>
        <v/>
      </c>
      <c r="H37" s="23" t="str">
        <f t="shared" ca="1" si="8"/>
        <v/>
      </c>
      <c r="I37" s="23" t="str">
        <f t="shared" ca="1" si="8"/>
        <v/>
      </c>
    </row>
    <row r="38" spans="1:10" ht="16.5" thickTop="1" thickBot="1" x14ac:dyDescent="0.3">
      <c r="A38" s="10">
        <v>2010</v>
      </c>
      <c r="B38" s="23">
        <f t="shared" ca="1" si="8"/>
        <v>4.4465261514441838</v>
      </c>
      <c r="C38" s="23">
        <f t="shared" ca="1" si="8"/>
        <v>2.0779494382022472</v>
      </c>
      <c r="D38" s="23" t="str">
        <f t="shared" ca="1" si="8"/>
        <v/>
      </c>
      <c r="E38" s="23" t="str">
        <f t="shared" ca="1" si="8"/>
        <v/>
      </c>
      <c r="F38" s="23" t="str">
        <f t="shared" ca="1" si="8"/>
        <v/>
      </c>
      <c r="G38" s="23" t="str">
        <f t="shared" ca="1" si="8"/>
        <v/>
      </c>
      <c r="H38" s="23" t="str">
        <f t="shared" ca="1" si="8"/>
        <v/>
      </c>
      <c r="I38" s="23" t="str">
        <f t="shared" ca="1" si="8"/>
        <v/>
      </c>
    </row>
    <row r="39" spans="1:10" ht="16.5" thickTop="1" thickBot="1" x14ac:dyDescent="0.3">
      <c r="A39" s="6">
        <v>2011</v>
      </c>
      <c r="B39" s="23">
        <f t="shared" ca="1" si="8"/>
        <v>4.608874281018899</v>
      </c>
      <c r="C39" s="23" t="str">
        <f t="shared" ca="1" si="8"/>
        <v/>
      </c>
      <c r="D39" s="23" t="str">
        <f t="shared" ca="1" si="8"/>
        <v/>
      </c>
      <c r="E39" s="23" t="str">
        <f t="shared" ca="1" si="8"/>
        <v/>
      </c>
      <c r="F39" s="23" t="str">
        <f t="shared" ca="1" si="8"/>
        <v/>
      </c>
      <c r="G39" s="23" t="str">
        <f t="shared" ca="1" si="8"/>
        <v/>
      </c>
      <c r="H39" s="23" t="str">
        <f t="shared" ca="1" si="8"/>
        <v/>
      </c>
      <c r="I39" s="23" t="str">
        <f t="shared" ca="1" si="8"/>
        <v/>
      </c>
    </row>
    <row r="40" spans="1:10" ht="16.5" thickTop="1" thickBot="1" x14ac:dyDescent="0.3">
      <c r="A40" s="24">
        <v>2012</v>
      </c>
      <c r="B40" s="23" t="str">
        <f t="shared" ca="1" si="8"/>
        <v/>
      </c>
      <c r="C40" s="23" t="str">
        <f t="shared" ca="1" si="8"/>
        <v/>
      </c>
      <c r="D40" s="23" t="str">
        <f t="shared" ca="1" si="8"/>
        <v/>
      </c>
      <c r="E40" s="23" t="str">
        <f t="shared" ca="1" si="8"/>
        <v/>
      </c>
      <c r="F40" s="23" t="str">
        <f t="shared" ca="1" si="8"/>
        <v/>
      </c>
      <c r="G40" s="23" t="str">
        <f t="shared" ca="1" si="8"/>
        <v/>
      </c>
      <c r="H40" s="23" t="str">
        <f t="shared" ca="1" si="8"/>
        <v/>
      </c>
      <c r="I40" s="23" t="str">
        <f t="shared" ca="1" si="8"/>
        <v/>
      </c>
    </row>
    <row r="41" spans="1:10" ht="16.5" thickTop="1" thickBot="1" x14ac:dyDescent="0.3">
      <c r="A41" s="25" t="s">
        <v>12</v>
      </c>
      <c r="B41" s="26">
        <f t="shared" ref="B41:H41" ca="1" si="9">SUM(OFFSET(C20:C27,0,,COUNT(C20:C27)))/SUM(OFFSET(B20:B27,0,,COUNT(C20:C27)))</f>
        <v>4.3127376425855513</v>
      </c>
      <c r="C41" s="26">
        <f t="shared" ca="1" si="9"/>
        <v>1.9986998087954111</v>
      </c>
      <c r="D41" s="26">
        <f t="shared" ca="1" si="9"/>
        <v>1.505837249567153</v>
      </c>
      <c r="E41" s="26">
        <f t="shared" ca="1" si="9"/>
        <v>1.2440161914818726</v>
      </c>
      <c r="F41" s="26">
        <f t="shared" ca="1" si="9"/>
        <v>1.0622399653687982</v>
      </c>
      <c r="G41" s="26">
        <f t="shared" ca="1" si="9"/>
        <v>1.0172773426738557</v>
      </c>
      <c r="H41" s="26">
        <f t="shared" ca="1" si="9"/>
        <v>1.004535777098954</v>
      </c>
      <c r="I41" s="26"/>
    </row>
    <row r="42" spans="1:10" ht="16.5" thickTop="1" thickBot="1" x14ac:dyDescent="0.3"/>
    <row r="43" spans="1:10" ht="15.75" thickBot="1" x14ac:dyDescent="0.3">
      <c r="A43" s="27" t="s">
        <v>13</v>
      </c>
      <c r="B43" s="28"/>
      <c r="C43" s="28"/>
      <c r="D43" s="28"/>
      <c r="E43" s="28"/>
      <c r="F43" s="28"/>
      <c r="G43" s="28"/>
      <c r="H43" s="28"/>
      <c r="I43" s="29"/>
    </row>
    <row r="44" spans="1:10" x14ac:dyDescent="0.25">
      <c r="B44" s="30"/>
      <c r="C44" s="30"/>
      <c r="D44" s="30"/>
      <c r="E44" s="30"/>
      <c r="F44" s="30"/>
      <c r="G44" s="30"/>
      <c r="H44" s="30"/>
      <c r="I44" s="30"/>
    </row>
    <row r="47" spans="1:10" ht="45.75" thickBot="1" x14ac:dyDescent="0.3">
      <c r="A47" s="18" t="s">
        <v>1</v>
      </c>
      <c r="B47" s="31" t="s">
        <v>14</v>
      </c>
      <c r="C47" s="32" t="s">
        <v>15</v>
      </c>
      <c r="D47" s="32" t="s">
        <v>16</v>
      </c>
      <c r="E47" s="32" t="s">
        <v>17</v>
      </c>
      <c r="F47" s="32" t="s">
        <v>18</v>
      </c>
      <c r="G47" s="33" t="s">
        <v>19</v>
      </c>
      <c r="H47" s="32" t="s">
        <v>20</v>
      </c>
      <c r="I47" s="32" t="s">
        <v>21</v>
      </c>
      <c r="J47" s="32" t="s">
        <v>22</v>
      </c>
    </row>
    <row r="48" spans="1:10" ht="16.5" thickTop="1" thickBot="1" x14ac:dyDescent="0.3">
      <c r="A48" s="22">
        <v>2005</v>
      </c>
      <c r="B48" s="34">
        <v>96</v>
      </c>
      <c r="C48" s="35" t="s">
        <v>23</v>
      </c>
      <c r="D48" s="23">
        <f ca="1">I43</f>
        <v>0</v>
      </c>
      <c r="E48" s="36">
        <f ca="1">INDEX(B20:I20,COUNT(B20:I20))</f>
        <v>10852</v>
      </c>
      <c r="F48" s="37">
        <f ca="1">E48*D48</f>
        <v>0</v>
      </c>
      <c r="G48" s="38"/>
      <c r="H48" s="39">
        <v>14784</v>
      </c>
      <c r="I48" s="40">
        <f t="shared" ref="I48:I55" ca="1" si="10">F48/H48</f>
        <v>0</v>
      </c>
      <c r="J48" s="36">
        <f ca="1">G48-E48</f>
        <v>-10852</v>
      </c>
    </row>
    <row r="49" spans="1:10" ht="16.5" thickTop="1" thickBot="1" x14ac:dyDescent="0.3">
      <c r="A49" s="10">
        <v>2006</v>
      </c>
      <c r="B49" s="34">
        <f ca="1">B48-12</f>
        <v>84</v>
      </c>
      <c r="C49" s="23">
        <f ca="1">INDEX($B$43:$I$43,COUNT(A49:A$55))</f>
        <v>0</v>
      </c>
      <c r="D49" s="23">
        <f ca="1">D48*C49</f>
        <v>0</v>
      </c>
      <c r="E49" s="36">
        <f t="shared" ref="E49:E55" ca="1" si="11">INDEX(B21:I21,COUNT(B21:I21))</f>
        <v>15045</v>
      </c>
      <c r="F49" s="37">
        <f t="shared" ref="F49:F55" ca="1" si="12">E49*D49</f>
        <v>0</v>
      </c>
      <c r="G49" s="41"/>
      <c r="H49" s="42">
        <v>17468</v>
      </c>
      <c r="I49" s="40">
        <f t="shared" ca="1" si="10"/>
        <v>0</v>
      </c>
      <c r="J49" s="36">
        <f t="shared" ref="J49:J55" ca="1" si="13">G49-E49</f>
        <v>-15045</v>
      </c>
    </row>
    <row r="50" spans="1:10" ht="16.5" thickTop="1" thickBot="1" x14ac:dyDescent="0.3">
      <c r="A50" s="6">
        <v>2007</v>
      </c>
      <c r="B50" s="34">
        <f t="shared" ref="B50:B55" ca="1" si="14">B49-12</f>
        <v>72</v>
      </c>
      <c r="C50" s="23">
        <f ca="1">INDEX($B$43:$I$43,COUNT(A50:A$55))</f>
        <v>0</v>
      </c>
      <c r="D50" s="23">
        <f t="shared" ref="D50:D55" ca="1" si="15">D49*C50</f>
        <v>0</v>
      </c>
      <c r="E50" s="36">
        <f t="shared" ca="1" si="11"/>
        <v>18760</v>
      </c>
      <c r="F50" s="37">
        <f t="shared" ca="1" si="12"/>
        <v>0</v>
      </c>
      <c r="G50" s="41"/>
      <c r="H50" s="42">
        <v>19550</v>
      </c>
      <c r="I50" s="40">
        <f t="shared" ca="1" si="10"/>
        <v>0</v>
      </c>
      <c r="J50" s="36">
        <f t="shared" ca="1" si="13"/>
        <v>-18760</v>
      </c>
    </row>
    <row r="51" spans="1:10" ht="16.5" thickTop="1" thickBot="1" x14ac:dyDescent="0.3">
      <c r="A51" s="10">
        <v>2008</v>
      </c>
      <c r="B51" s="34">
        <f t="shared" ca="1" si="14"/>
        <v>60</v>
      </c>
      <c r="C51" s="23">
        <f ca="1">INDEX($B$43:$I$43,COUNT(A51:A$55))</f>
        <v>0</v>
      </c>
      <c r="D51" s="23">
        <f t="shared" ca="1" si="15"/>
        <v>0</v>
      </c>
      <c r="E51" s="36">
        <f t="shared" ca="1" si="11"/>
        <v>14967</v>
      </c>
      <c r="F51" s="37">
        <f t="shared" ca="1" si="12"/>
        <v>0</v>
      </c>
      <c r="G51" s="41"/>
      <c r="H51" s="42">
        <v>21243</v>
      </c>
      <c r="I51" s="40">
        <f t="shared" ca="1" si="10"/>
        <v>0</v>
      </c>
      <c r="J51" s="36">
        <f t="shared" ca="1" si="13"/>
        <v>-14967</v>
      </c>
    </row>
    <row r="52" spans="1:10" ht="16.5" thickTop="1" thickBot="1" x14ac:dyDescent="0.3">
      <c r="A52" s="6">
        <v>2009</v>
      </c>
      <c r="B52" s="34">
        <f t="shared" ca="1" si="14"/>
        <v>48</v>
      </c>
      <c r="C52" s="23">
        <f ca="1">INDEX($B$43:$I$43,COUNT(A52:A$55))</f>
        <v>0</v>
      </c>
      <c r="D52" s="23">
        <f t="shared" ca="1" si="15"/>
        <v>0</v>
      </c>
      <c r="E52" s="36">
        <f t="shared" ca="1" si="11"/>
        <v>15425</v>
      </c>
      <c r="F52" s="37">
        <f t="shared" ca="1" si="12"/>
        <v>0</v>
      </c>
      <c r="G52" s="41"/>
      <c r="H52" s="39">
        <v>24003</v>
      </c>
      <c r="I52" s="40">
        <f t="shared" ca="1" si="10"/>
        <v>0</v>
      </c>
      <c r="J52" s="36">
        <f t="shared" ca="1" si="13"/>
        <v>-15425</v>
      </c>
    </row>
    <row r="53" spans="1:10" ht="16.5" thickTop="1" thickBot="1" x14ac:dyDescent="0.3">
      <c r="A53" s="10">
        <v>2010</v>
      </c>
      <c r="B53" s="34">
        <f t="shared" ca="1" si="14"/>
        <v>36</v>
      </c>
      <c r="C53" s="23">
        <f ca="1">INDEX($B$43:$I$43,COUNT(A53:A$55))</f>
        <v>0</v>
      </c>
      <c r="D53" s="23">
        <f t="shared" ca="1" si="15"/>
        <v>0</v>
      </c>
      <c r="E53" s="36">
        <f t="shared" ca="1" si="11"/>
        <v>11836</v>
      </c>
      <c r="F53" s="37">
        <f t="shared" ca="1" si="12"/>
        <v>0</v>
      </c>
      <c r="G53" s="43"/>
      <c r="H53" s="39">
        <v>24866</v>
      </c>
      <c r="I53" s="40">
        <f t="shared" ca="1" si="10"/>
        <v>0</v>
      </c>
      <c r="J53" s="36">
        <f t="shared" ca="1" si="13"/>
        <v>-11836</v>
      </c>
    </row>
    <row r="54" spans="1:10" ht="16.5" thickTop="1" thickBot="1" x14ac:dyDescent="0.3">
      <c r="A54" s="6">
        <v>2011</v>
      </c>
      <c r="B54" s="34">
        <f t="shared" ca="1" si="14"/>
        <v>24</v>
      </c>
      <c r="C54" s="23">
        <f ca="1">INDEX($B$43:$I$43,COUNT(A54:A$55))</f>
        <v>0</v>
      </c>
      <c r="D54" s="23">
        <f t="shared" ca="1" si="15"/>
        <v>0</v>
      </c>
      <c r="E54" s="36">
        <f t="shared" ca="1" si="11"/>
        <v>5609</v>
      </c>
      <c r="F54" s="44">
        <f t="shared" ca="1" si="12"/>
        <v>0</v>
      </c>
      <c r="G54" s="41"/>
      <c r="H54" s="42">
        <v>25843</v>
      </c>
      <c r="I54" s="40">
        <f t="shared" ca="1" si="10"/>
        <v>0</v>
      </c>
      <c r="J54" s="36">
        <f t="shared" ca="1" si="13"/>
        <v>-5609</v>
      </c>
    </row>
    <row r="55" spans="1:10" ht="16.5" thickTop="1" thickBot="1" x14ac:dyDescent="0.3">
      <c r="A55" s="24">
        <v>2012</v>
      </c>
      <c r="B55" s="34">
        <f t="shared" ca="1" si="14"/>
        <v>12</v>
      </c>
      <c r="C55" s="23">
        <f ca="1">INDEX($B$43:$I$43,COUNT(A55:A$55))</f>
        <v>0</v>
      </c>
      <c r="D55" s="23">
        <f t="shared" ca="1" si="15"/>
        <v>0</v>
      </c>
      <c r="E55" s="36">
        <f t="shared" ca="1" si="11"/>
        <v>1057</v>
      </c>
      <c r="F55" s="37">
        <f t="shared" ca="1" si="12"/>
        <v>0</v>
      </c>
      <c r="G55" s="43"/>
      <c r="H55" s="45">
        <v>27487</v>
      </c>
      <c r="I55" s="40">
        <f t="shared" ca="1" si="10"/>
        <v>0</v>
      </c>
      <c r="J55" s="36">
        <f t="shared" ca="1" si="13"/>
        <v>-1057</v>
      </c>
    </row>
    <row r="56" spans="1:10" ht="15.75" thickTop="1" x14ac:dyDescent="0.25"/>
    <row r="57" spans="1:10" x14ac:dyDescent="0.25">
      <c r="I57" s="46" t="s">
        <v>24</v>
      </c>
      <c r="J57" s="47">
        <f ca="1">SUM(J48:J55)</f>
        <v>-93551</v>
      </c>
    </row>
  </sheetData>
  <mergeCells count="8">
    <mergeCell ref="A30:I30"/>
    <mergeCell ref="B31:I31"/>
    <mergeCell ref="A4:A6"/>
    <mergeCell ref="B4:I4"/>
    <mergeCell ref="B5:I5"/>
    <mergeCell ref="A17:A19"/>
    <mergeCell ref="B17:I17"/>
    <mergeCell ref="B18:I18"/>
  </mergeCells>
  <printOptions horizontalCentered="1"/>
  <pageMargins left="0.45" right="0.45" top="0.25" bottom="0.25" header="0.3" footer="0.3"/>
  <pageSetup scale="78" orientation="portrait" r:id="rId1"/>
  <headerFooter>
    <oddFooter>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Scenario 1</vt:lpstr>
    </vt:vector>
  </TitlesOfParts>
  <Company>Milliman,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Roger Hayne</dc:creator>
  <cp:lastModifiedBy>Janet</cp:lastModifiedBy>
  <cp:lastPrinted>2015-05-18T21:47:25Z</cp:lastPrinted>
  <dcterms:created xsi:type="dcterms:W3CDTF">2015-05-15T20:42:41Z</dcterms:created>
  <dcterms:modified xsi:type="dcterms:W3CDTF">2015-05-18T21:50:45Z</dcterms:modified>
</cp:coreProperties>
</file>