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filterPrivacy="1" defaultThemeVersion="164011"/>
  <bookViews>
    <workbookView xWindow="0" yWindow="0" windowWidth="22260" windowHeight="12648" activeTab="2"/>
  </bookViews>
  <sheets>
    <sheet name="Index Math" sheetId="1" r:id="rId1"/>
    <sheet name="Indirect" sheetId="2" r:id="rId2"/>
    <sheet name="Name Range" sheetId="3" r:id="rId3"/>
  </sheets>
  <definedNames>
    <definedName name="Price_Table">'Name Range'!$A$9:$D$13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C19" i="3"/>
  <c r="C17" i="3"/>
  <c r="E8" i="2"/>
  <c r="C86" i="1"/>
  <c r="C75" i="1"/>
  <c r="C76" i="1"/>
  <c r="C74" i="1"/>
  <c r="C71" i="1"/>
  <c r="C72" i="1"/>
  <c r="C44" i="1"/>
  <c r="C70" i="1"/>
  <c r="E5" i="2"/>
  <c r="E9" i="2"/>
  <c r="B17" i="1" l="1"/>
  <c r="C45" i="1"/>
  <c r="C43" i="1"/>
  <c r="B20" i="1"/>
  <c r="B19" i="1"/>
  <c r="B18" i="1"/>
</calcChain>
</file>

<file path=xl/sharedStrings.xml><?xml version="1.0" encoding="utf-8"?>
<sst xmlns="http://schemas.openxmlformats.org/spreadsheetml/2006/main" count="152" uniqueCount="86">
  <si>
    <t>Index Match</t>
  </si>
  <si>
    <t xml:space="preserve">Index Funtion: </t>
  </si>
  <si>
    <t>General Format</t>
  </si>
  <si>
    <t>return the content of the cell given the relative index number in the specified colum of an array</t>
  </si>
  <si>
    <t>Example</t>
  </si>
  <si>
    <t>Order ID</t>
  </si>
  <si>
    <t>Product</t>
  </si>
  <si>
    <t>Unit Price</t>
  </si>
  <si>
    <t>Quantity</t>
  </si>
  <si>
    <t>INDEX Results</t>
  </si>
  <si>
    <t>Apples</t>
  </si>
  <si>
    <t>value at row1, col1</t>
  </si>
  <si>
    <t>Oranges</t>
  </si>
  <si>
    <t>value at row1, col2</t>
  </si>
  <si>
    <t>Bananas</t>
  </si>
  <si>
    <t>Pears</t>
  </si>
  <si>
    <t>Grapes</t>
  </si>
  <si>
    <t>value at row2, col1</t>
  </si>
  <si>
    <t>value at row5, col2</t>
  </si>
  <si>
    <t>Data</t>
  </si>
  <si>
    <t>Index</t>
  </si>
  <si>
    <t>Match</t>
  </si>
  <si>
    <t xml:space="preserve">Match Funtion: </t>
  </si>
  <si>
    <t>"=MATCH(lookup value, lookup array, match_type)"</t>
  </si>
  <si>
    <t>Lookup values</t>
  </si>
  <si>
    <t>return the relative row number or colum number of an value in selected array</t>
  </si>
  <si>
    <t>Column array Selected</t>
  </si>
  <si>
    <t>Row array selected</t>
  </si>
  <si>
    <t>selected area is not array</t>
  </si>
  <si>
    <t>Practice</t>
  </si>
  <si>
    <t>value at row2, col3</t>
  </si>
  <si>
    <t>value at row5, col1</t>
  </si>
  <si>
    <t>value at row3, col4</t>
  </si>
  <si>
    <t>Location of value</t>
  </si>
  <si>
    <t>Direction</t>
  </si>
  <si>
    <t>Lookup value</t>
  </si>
  <si>
    <t>Match Result</t>
  </si>
  <si>
    <t>INDEX Result</t>
  </si>
  <si>
    <t>Data table</t>
  </si>
  <si>
    <t>"= index(array, MATCH(lookup value, lookup array, match_type), column number)"</t>
  </si>
  <si>
    <t>or</t>
  </si>
  <si>
    <t>"= index(array, row number, MATCH(lookup value, lookup array, match_type))"</t>
  </si>
  <si>
    <t>"= index(array, row number, column number)"</t>
  </si>
  <si>
    <t>What to look up</t>
  </si>
  <si>
    <t>Price given Product</t>
  </si>
  <si>
    <t>Given</t>
  </si>
  <si>
    <t>Result</t>
  </si>
  <si>
    <t>Note</t>
  </si>
  <si>
    <t>This is simulating Vlookup</t>
  </si>
  <si>
    <t>Quantity given ID</t>
  </si>
  <si>
    <t>Data Table</t>
  </si>
  <si>
    <t>Country capital rank by  population</t>
  </si>
  <si>
    <t>Rank</t>
  </si>
  <si>
    <t>Country</t>
  </si>
  <si>
    <t>Capital</t>
  </si>
  <si>
    <t>Population</t>
  </si>
  <si>
    <t>China</t>
  </si>
  <si>
    <t>India</t>
  </si>
  <si>
    <t>Indonesia</t>
  </si>
  <si>
    <t>Iran</t>
  </si>
  <si>
    <t>Japan</t>
  </si>
  <si>
    <t>Mexico</t>
  </si>
  <si>
    <t>Russia</t>
  </si>
  <si>
    <t>South Korea</t>
  </si>
  <si>
    <t>Beijing</t>
  </si>
  <si>
    <t>New Delhi</t>
  </si>
  <si>
    <t>Jakarta</t>
  </si>
  <si>
    <t>Tehran</t>
  </si>
  <si>
    <t>Tokyo</t>
  </si>
  <si>
    <t>Mexico City</t>
  </si>
  <si>
    <t>Lima</t>
  </si>
  <si>
    <t>Moscow</t>
  </si>
  <si>
    <t>Seoul</t>
  </si>
  <si>
    <t>Population Given Country</t>
  </si>
  <si>
    <t>Peru</t>
  </si>
  <si>
    <t>Simulating Hlookup</t>
  </si>
  <si>
    <t>Indirect Function</t>
  </si>
  <si>
    <t>Pieces together Information for reference</t>
  </si>
  <si>
    <t xml:space="preserve">General Format </t>
  </si>
  <si>
    <t>"=INDIRECT("text" &amp; "text" &amp;…...)"</t>
  </si>
  <si>
    <t>Use other cell to piece out info</t>
  </si>
  <si>
    <t>"=INDIRECT("H" &amp; "5")</t>
  </si>
  <si>
    <t>=INDIRECT(RIGHT(LEFT(A5,13),1) &amp; 5)</t>
  </si>
  <si>
    <t>=RIGHT(LEFT(A5,13),1)</t>
  </si>
  <si>
    <t>Name Range</t>
  </si>
  <si>
    <t>Choose Formulas Tab, then click define name, filling Name and referance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</si>
</sst>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8" fontId="3" fillId="2" borderId="0" xfId="0" applyNumberFormat="1" applyFont="1" applyFill="1"/>
    <xf numFmtId="0" fontId="0" fillId="0" borderId="0" xfId="0" applyAlignment="1"/>
    <xf numFmtId="0" fontId="3" fillId="0" borderId="0" xfId="0" applyFont="1" applyFill="1"/>
    <xf numFmtId="0" fontId="0" fillId="0" borderId="0" xfId="0" applyFill="1"/>
    <xf numFmtId="0" fontId="0" fillId="2" borderId="0" xfId="0" applyFill="1"/>
    <xf numFmtId="3" fontId="0" fillId="2" borderId="0" xfId="0" applyNumberFormat="1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3" fontId="0" fillId="0" borderId="0" xfId="0" applyNumberFormat="1" applyFill="1"/>
    <xf numFmtId="0" fontId="0" fillId="0" borderId="0" xfId="0" quotePrefix="1"/>
    <xf numFmtId="8" fontId="3" fillId="0" borderId="0" xfId="0" applyNumberFormat="1" applyFont="1" applyFill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A67" workbookViewId="0">
      <selection activeCell="C70" sqref="C70:C72"/>
    </sheetView>
  </sheetViews>
  <sheetFormatPr defaultRowHeight="14.4" x14ac:dyDescent="0.3"/>
  <cols>
    <col min="1" max="1" width="11.21875" customWidth="1"/>
    <col min="2" max="2" width="19.5546875" customWidth="1"/>
    <col min="3" max="3" width="11.6640625" bestFit="1" customWidth="1"/>
    <col min="4" max="4" width="10.6640625" customWidth="1"/>
    <col min="6" max="6" width="9.88671875" bestFit="1" customWidth="1"/>
    <col min="7" max="7" width="10.5546875" bestFit="1" customWidth="1"/>
    <col min="8" max="9" width="9.88671875" bestFit="1" customWidth="1"/>
    <col min="10" max="10" width="10.88671875" bestFit="1" customWidth="1"/>
    <col min="11" max="11" width="19.44140625" bestFit="1" customWidth="1"/>
  </cols>
  <sheetData>
    <row r="1" spans="1:8" ht="15.6" x14ac:dyDescent="0.3">
      <c r="A1" s="2" t="s">
        <v>0</v>
      </c>
    </row>
    <row r="2" spans="1:8" ht="15.6" x14ac:dyDescent="0.3">
      <c r="A2" s="2"/>
    </row>
    <row r="3" spans="1:8" x14ac:dyDescent="0.3">
      <c r="A3" s="1" t="s">
        <v>20</v>
      </c>
    </row>
    <row r="4" spans="1:8" x14ac:dyDescent="0.3">
      <c r="A4" t="s">
        <v>1</v>
      </c>
      <c r="B4" s="15" t="s">
        <v>3</v>
      </c>
      <c r="C4" s="15"/>
      <c r="D4" s="15"/>
      <c r="E4" s="15"/>
      <c r="F4" s="15"/>
      <c r="G4" s="15"/>
      <c r="H4" s="15"/>
    </row>
    <row r="5" spans="1:8" x14ac:dyDescent="0.3">
      <c r="A5" t="s">
        <v>2</v>
      </c>
      <c r="B5" s="15" t="s">
        <v>42</v>
      </c>
      <c r="C5" s="15"/>
      <c r="D5" s="15"/>
    </row>
    <row r="7" spans="1:8" x14ac:dyDescent="0.3">
      <c r="A7" s="1" t="s">
        <v>4</v>
      </c>
    </row>
    <row r="8" spans="1:8" x14ac:dyDescent="0.3">
      <c r="A8" t="s">
        <v>19</v>
      </c>
    </row>
    <row r="9" spans="1:8" x14ac:dyDescent="0.3">
      <c r="A9" t="s">
        <v>5</v>
      </c>
      <c r="B9" t="s">
        <v>6</v>
      </c>
      <c r="C9" t="s">
        <v>7</v>
      </c>
      <c r="D9" t="s">
        <v>8</v>
      </c>
    </row>
    <row r="10" spans="1:8" x14ac:dyDescent="0.3">
      <c r="A10" s="3">
        <v>10247</v>
      </c>
      <c r="B10" s="3" t="s">
        <v>10</v>
      </c>
      <c r="C10" s="4">
        <v>14</v>
      </c>
      <c r="D10" s="3">
        <v>12</v>
      </c>
    </row>
    <row r="11" spans="1:8" x14ac:dyDescent="0.3">
      <c r="A11" s="3">
        <v>10249</v>
      </c>
      <c r="B11" s="3" t="s">
        <v>12</v>
      </c>
      <c r="C11" s="4">
        <v>9.8000000000000007</v>
      </c>
      <c r="D11" s="3">
        <v>10</v>
      </c>
    </row>
    <row r="12" spans="1:8" x14ac:dyDescent="0.3">
      <c r="A12" s="3">
        <v>10250</v>
      </c>
      <c r="B12" s="3" t="s">
        <v>14</v>
      </c>
      <c r="C12" s="4">
        <v>34.799999999999997</v>
      </c>
      <c r="D12" s="3">
        <v>5</v>
      </c>
    </row>
    <row r="13" spans="1:8" x14ac:dyDescent="0.3">
      <c r="A13" s="3">
        <v>10251</v>
      </c>
      <c r="B13" s="3" t="s">
        <v>15</v>
      </c>
      <c r="C13" s="4">
        <v>18.600000000000001</v>
      </c>
      <c r="D13" s="3">
        <v>9</v>
      </c>
    </row>
    <row r="14" spans="1:8" x14ac:dyDescent="0.3">
      <c r="A14" s="3">
        <v>10252</v>
      </c>
      <c r="B14" s="3" t="s">
        <v>16</v>
      </c>
      <c r="C14" s="4">
        <v>42.3</v>
      </c>
      <c r="D14" s="3">
        <v>40</v>
      </c>
    </row>
    <row r="16" spans="1:8" x14ac:dyDescent="0.3">
      <c r="A16" t="s">
        <v>33</v>
      </c>
      <c r="B16" t="s">
        <v>37</v>
      </c>
    </row>
    <row r="17" spans="1:7" ht="30" customHeight="1" x14ac:dyDescent="0.3">
      <c r="A17" s="10" t="s">
        <v>11</v>
      </c>
      <c r="B17">
        <f>INDEX($A$10:$D$14,1,1)</f>
        <v>10247</v>
      </c>
    </row>
    <row r="18" spans="1:7" ht="30" customHeight="1" x14ac:dyDescent="0.3">
      <c r="A18" s="10" t="s">
        <v>13</v>
      </c>
      <c r="B18" t="str">
        <f>INDEX($A$10:$D$14,1,2)</f>
        <v>Apples</v>
      </c>
    </row>
    <row r="19" spans="1:7" ht="30" customHeight="1" x14ac:dyDescent="0.3">
      <c r="A19" s="10" t="s">
        <v>17</v>
      </c>
      <c r="B19">
        <f>INDEX($A$10:$D$14,2,1)</f>
        <v>10249</v>
      </c>
    </row>
    <row r="20" spans="1:7" ht="30" customHeight="1" x14ac:dyDescent="0.3">
      <c r="A20" s="10" t="s">
        <v>18</v>
      </c>
      <c r="B20" t="str">
        <f>INDEX($A$10:$D$14,5,2)</f>
        <v>Grapes</v>
      </c>
    </row>
    <row r="22" spans="1:7" x14ac:dyDescent="0.3">
      <c r="A22" s="1" t="s">
        <v>29</v>
      </c>
    </row>
    <row r="23" spans="1:7" x14ac:dyDescent="0.3">
      <c r="A23" t="s">
        <v>33</v>
      </c>
      <c r="B23" t="s">
        <v>9</v>
      </c>
    </row>
    <row r="24" spans="1:7" x14ac:dyDescent="0.3">
      <c r="A24" t="s">
        <v>30</v>
      </c>
    </row>
    <row r="25" spans="1:7" x14ac:dyDescent="0.3">
      <c r="A25" t="s">
        <v>31</v>
      </c>
    </row>
    <row r="26" spans="1:7" x14ac:dyDescent="0.3">
      <c r="A26" t="s">
        <v>32</v>
      </c>
    </row>
    <row r="29" spans="1:7" x14ac:dyDescent="0.3">
      <c r="A29" s="1" t="s">
        <v>21</v>
      </c>
    </row>
    <row r="30" spans="1:7" ht="28.8" x14ac:dyDescent="0.3">
      <c r="A30" s="10" t="s">
        <v>22</v>
      </c>
      <c r="B30" s="15" t="s">
        <v>25</v>
      </c>
      <c r="C30" s="15"/>
      <c r="D30" s="15"/>
      <c r="E30" s="15"/>
      <c r="F30" s="15"/>
      <c r="G30" s="15"/>
    </row>
    <row r="31" spans="1:7" ht="28.8" x14ac:dyDescent="0.3">
      <c r="A31" s="10" t="s">
        <v>2</v>
      </c>
      <c r="B31" s="15" t="s">
        <v>23</v>
      </c>
      <c r="C31" s="15"/>
      <c r="D31" s="15"/>
      <c r="E31" s="15"/>
    </row>
    <row r="33" spans="1:4" x14ac:dyDescent="0.3">
      <c r="A33" s="1" t="s">
        <v>4</v>
      </c>
    </row>
    <row r="34" spans="1:4" x14ac:dyDescent="0.3">
      <c r="A34" t="s">
        <v>38</v>
      </c>
    </row>
    <row r="35" spans="1:4" x14ac:dyDescent="0.3">
      <c r="A35" t="s">
        <v>5</v>
      </c>
      <c r="B35" t="s">
        <v>6</v>
      </c>
      <c r="C35" t="s">
        <v>7</v>
      </c>
      <c r="D35" t="s">
        <v>8</v>
      </c>
    </row>
    <row r="36" spans="1:4" x14ac:dyDescent="0.3">
      <c r="A36" s="3">
        <v>10247</v>
      </c>
      <c r="B36" s="3" t="s">
        <v>10</v>
      </c>
      <c r="C36" s="4">
        <v>14</v>
      </c>
      <c r="D36" s="3">
        <v>12</v>
      </c>
    </row>
    <row r="37" spans="1:4" x14ac:dyDescent="0.3">
      <c r="A37" s="3">
        <v>10249</v>
      </c>
      <c r="B37" s="3" t="s">
        <v>12</v>
      </c>
      <c r="C37" s="4">
        <v>9.8000000000000007</v>
      </c>
      <c r="D37" s="3">
        <v>10</v>
      </c>
    </row>
    <row r="38" spans="1:4" x14ac:dyDescent="0.3">
      <c r="A38" s="3">
        <v>10250</v>
      </c>
      <c r="B38" s="3" t="s">
        <v>14</v>
      </c>
      <c r="C38" s="4">
        <v>34.799999999999997</v>
      </c>
      <c r="D38" s="3">
        <v>5</v>
      </c>
    </row>
    <row r="39" spans="1:4" x14ac:dyDescent="0.3">
      <c r="A39" s="3">
        <v>10251</v>
      </c>
      <c r="B39" s="3" t="s">
        <v>15</v>
      </c>
      <c r="C39" s="4">
        <v>18.600000000000001</v>
      </c>
      <c r="D39" s="3">
        <v>9</v>
      </c>
    </row>
    <row r="40" spans="1:4" x14ac:dyDescent="0.3">
      <c r="A40" s="3">
        <v>10252</v>
      </c>
      <c r="B40" s="3" t="s">
        <v>16</v>
      </c>
      <c r="C40" s="4">
        <v>42.3</v>
      </c>
      <c r="D40" s="3">
        <v>40</v>
      </c>
    </row>
    <row r="42" spans="1:4" x14ac:dyDescent="0.3">
      <c r="A42" t="s">
        <v>24</v>
      </c>
      <c r="B42" t="s">
        <v>34</v>
      </c>
      <c r="C42" t="s">
        <v>36</v>
      </c>
    </row>
    <row r="43" spans="1:4" x14ac:dyDescent="0.3">
      <c r="A43" t="s">
        <v>10</v>
      </c>
      <c r="B43" t="s">
        <v>26</v>
      </c>
      <c r="C43">
        <f>MATCH(A43,B36:B40,0)</f>
        <v>1</v>
      </c>
    </row>
    <row r="44" spans="1:4" x14ac:dyDescent="0.3">
      <c r="A44" t="s">
        <v>10</v>
      </c>
      <c r="B44" t="s">
        <v>27</v>
      </c>
      <c r="C44">
        <f>MATCH(A44,A36:D36,0)</f>
        <v>2</v>
      </c>
    </row>
    <row r="45" spans="1:4" x14ac:dyDescent="0.3">
      <c r="A45" t="s">
        <v>10</v>
      </c>
      <c r="B45" t="s">
        <v>28</v>
      </c>
      <c r="C45" t="e">
        <f>MATCH(A45,A36:D37,0)</f>
        <v>#N/A</v>
      </c>
    </row>
    <row r="47" spans="1:4" s="1" customFormat="1" x14ac:dyDescent="0.3">
      <c r="A47" s="1" t="s">
        <v>29</v>
      </c>
    </row>
    <row r="48" spans="1:4" ht="28.8" x14ac:dyDescent="0.3">
      <c r="A48" s="10" t="s">
        <v>35</v>
      </c>
      <c r="B48" t="s">
        <v>34</v>
      </c>
      <c r="C48" t="s">
        <v>36</v>
      </c>
    </row>
    <row r="49" spans="1:7" x14ac:dyDescent="0.3">
      <c r="A49">
        <v>9.8000000000000007</v>
      </c>
      <c r="B49" t="s">
        <v>26</v>
      </c>
    </row>
    <row r="50" spans="1:7" x14ac:dyDescent="0.3">
      <c r="A50">
        <v>5</v>
      </c>
      <c r="B50" t="s">
        <v>27</v>
      </c>
    </row>
    <row r="51" spans="1:7" x14ac:dyDescent="0.3">
      <c r="A51">
        <v>10252</v>
      </c>
      <c r="B51" t="s">
        <v>26</v>
      </c>
    </row>
    <row r="54" spans="1:7" x14ac:dyDescent="0.3">
      <c r="A54" s="1" t="s">
        <v>0</v>
      </c>
    </row>
    <row r="55" spans="1:7" ht="28.8" x14ac:dyDescent="0.3">
      <c r="A55" s="10" t="s">
        <v>2</v>
      </c>
      <c r="B55" s="5" t="s">
        <v>39</v>
      </c>
      <c r="C55" s="5"/>
      <c r="D55" s="5"/>
      <c r="E55" s="5"/>
      <c r="F55" s="5"/>
      <c r="G55" s="5"/>
    </row>
    <row r="56" spans="1:7" x14ac:dyDescent="0.3">
      <c r="B56" t="s">
        <v>40</v>
      </c>
      <c r="C56" s="5"/>
      <c r="D56" s="5"/>
    </row>
    <row r="57" spans="1:7" x14ac:dyDescent="0.3">
      <c r="B57" s="15" t="s">
        <v>41</v>
      </c>
      <c r="C57" s="15"/>
      <c r="D57" s="15"/>
      <c r="E57" s="15"/>
      <c r="F57" s="15"/>
      <c r="G57" s="15"/>
    </row>
    <row r="59" spans="1:7" x14ac:dyDescent="0.3">
      <c r="A59" s="1" t="s">
        <v>4</v>
      </c>
    </row>
    <row r="60" spans="1:7" x14ac:dyDescent="0.3">
      <c r="A60" t="s">
        <v>38</v>
      </c>
    </row>
    <row r="61" spans="1:7" x14ac:dyDescent="0.3">
      <c r="A61" t="s">
        <v>5</v>
      </c>
      <c r="B61" t="s">
        <v>6</v>
      </c>
      <c r="C61" t="s">
        <v>7</v>
      </c>
      <c r="D61" t="s">
        <v>8</v>
      </c>
    </row>
    <row r="62" spans="1:7" x14ac:dyDescent="0.3">
      <c r="A62" s="3">
        <v>10247</v>
      </c>
      <c r="B62" s="3" t="s">
        <v>10</v>
      </c>
      <c r="C62" s="4">
        <v>14</v>
      </c>
      <c r="D62" s="3">
        <v>12</v>
      </c>
    </row>
    <row r="63" spans="1:7" x14ac:dyDescent="0.3">
      <c r="A63" s="3">
        <v>10249</v>
      </c>
      <c r="B63" s="3" t="s">
        <v>12</v>
      </c>
      <c r="C63" s="4">
        <v>9.8000000000000007</v>
      </c>
      <c r="D63" s="3">
        <v>10</v>
      </c>
    </row>
    <row r="64" spans="1:7" x14ac:dyDescent="0.3">
      <c r="A64" s="3">
        <v>10250</v>
      </c>
      <c r="B64" s="3" t="s">
        <v>14</v>
      </c>
      <c r="C64" s="4">
        <v>34.799999999999997</v>
      </c>
      <c r="D64" s="3">
        <v>5</v>
      </c>
    </row>
    <row r="65" spans="1:10" x14ac:dyDescent="0.3">
      <c r="A65" s="3">
        <v>10251</v>
      </c>
      <c r="B65" s="3" t="s">
        <v>15</v>
      </c>
      <c r="C65" s="4">
        <v>18.600000000000001</v>
      </c>
      <c r="D65" s="3">
        <v>9</v>
      </c>
    </row>
    <row r="66" spans="1:10" x14ac:dyDescent="0.3">
      <c r="A66" s="3">
        <v>10252</v>
      </c>
      <c r="B66" s="3" t="s">
        <v>16</v>
      </c>
      <c r="C66" s="4">
        <v>42.3</v>
      </c>
      <c r="D66" s="3">
        <v>40</v>
      </c>
    </row>
    <row r="67" spans="1:10" x14ac:dyDescent="0.3">
      <c r="A67" s="7"/>
      <c r="B67" s="7"/>
      <c r="C67" s="7"/>
      <c r="D67" s="7"/>
      <c r="E67" s="7"/>
      <c r="F67" s="7"/>
    </row>
    <row r="68" spans="1:10" x14ac:dyDescent="0.3">
      <c r="A68" s="7" t="s">
        <v>47</v>
      </c>
      <c r="B68" s="6" t="s">
        <v>48</v>
      </c>
      <c r="C68" s="7"/>
      <c r="D68" s="7"/>
      <c r="E68" s="7"/>
      <c r="F68" s="7"/>
    </row>
    <row r="69" spans="1:10" ht="30" customHeight="1" x14ac:dyDescent="0.3">
      <c r="A69" s="11" t="s">
        <v>43</v>
      </c>
      <c r="B69" s="6" t="s">
        <v>45</v>
      </c>
      <c r="C69" s="7" t="s">
        <v>46</v>
      </c>
      <c r="D69" s="7"/>
      <c r="E69" s="7"/>
      <c r="F69" s="7"/>
    </row>
    <row r="70" spans="1:10" ht="30" customHeight="1" x14ac:dyDescent="0.3">
      <c r="A70" s="11" t="s">
        <v>44</v>
      </c>
      <c r="B70" s="7" t="s">
        <v>10</v>
      </c>
      <c r="C70" s="14">
        <f>INDEX($A$62:$D$66, MATCH(B70,$B$62:$B$66,0), 3)</f>
        <v>14</v>
      </c>
      <c r="D70" s="7"/>
      <c r="E70" s="7"/>
      <c r="F70" s="7"/>
    </row>
    <row r="71" spans="1:10" x14ac:dyDescent="0.3">
      <c r="A71" s="7"/>
      <c r="B71" s="7" t="s">
        <v>12</v>
      </c>
      <c r="C71" s="14">
        <f t="shared" ref="C71:C72" si="0">INDEX($A$62:$D$66, MATCH(B71,$B$62:$B$66,0), 3)</f>
        <v>9.8000000000000007</v>
      </c>
      <c r="D71" s="7"/>
      <c r="E71" s="7"/>
      <c r="F71" s="7"/>
    </row>
    <row r="72" spans="1:10" x14ac:dyDescent="0.3">
      <c r="A72" s="7"/>
      <c r="B72" s="7" t="s">
        <v>14</v>
      </c>
      <c r="C72" s="14">
        <f t="shared" si="0"/>
        <v>34.799999999999997</v>
      </c>
      <c r="D72" s="7"/>
      <c r="E72" s="7"/>
      <c r="F72" s="7"/>
    </row>
    <row r="73" spans="1:10" x14ac:dyDescent="0.3">
      <c r="A73" s="7"/>
      <c r="B73" s="7"/>
      <c r="C73" s="7"/>
      <c r="D73" s="7"/>
      <c r="E73" s="7"/>
      <c r="F73" s="7"/>
    </row>
    <row r="74" spans="1:10" ht="28.8" x14ac:dyDescent="0.3">
      <c r="A74" s="11" t="s">
        <v>49</v>
      </c>
      <c r="B74" s="7">
        <v>10247</v>
      </c>
      <c r="C74" s="7">
        <f>INDEX($A$62:$D$66, MATCH(B74,$A$62:$A$66,0), 4)</f>
        <v>12</v>
      </c>
      <c r="D74" s="7"/>
      <c r="E74" s="7"/>
      <c r="F74" s="7"/>
    </row>
    <row r="75" spans="1:10" x14ac:dyDescent="0.3">
      <c r="B75">
        <v>10249</v>
      </c>
      <c r="C75" s="7">
        <f t="shared" ref="C75:C76" si="1">INDEX($A$62:$D$66, MATCH(B75,$A$62:$A$66,0), 4)</f>
        <v>10</v>
      </c>
    </row>
    <row r="76" spans="1:10" x14ac:dyDescent="0.3">
      <c r="B76">
        <v>10250</v>
      </c>
      <c r="C76" s="7">
        <f t="shared" si="1"/>
        <v>5</v>
      </c>
    </row>
    <row r="78" spans="1:10" x14ac:dyDescent="0.3">
      <c r="A78" s="1" t="s">
        <v>29</v>
      </c>
      <c r="B78" t="s">
        <v>75</v>
      </c>
    </row>
    <row r="79" spans="1:10" x14ac:dyDescent="0.3">
      <c r="A79" t="s">
        <v>50</v>
      </c>
      <c r="B79" t="s">
        <v>51</v>
      </c>
    </row>
    <row r="80" spans="1:10" x14ac:dyDescent="0.3">
      <c r="A80" t="s">
        <v>52</v>
      </c>
      <c r="B80" s="8">
        <v>3</v>
      </c>
      <c r="C80" s="8">
        <v>2</v>
      </c>
      <c r="D80" s="8">
        <v>6</v>
      </c>
      <c r="E80" s="8">
        <v>9</v>
      </c>
      <c r="F80" s="8">
        <v>1</v>
      </c>
      <c r="G80" s="8">
        <v>4</v>
      </c>
      <c r="H80" s="8">
        <v>7</v>
      </c>
      <c r="I80" s="8">
        <v>5</v>
      </c>
      <c r="J80" s="8">
        <v>8</v>
      </c>
    </row>
    <row r="81" spans="1:10" x14ac:dyDescent="0.3">
      <c r="A81" t="s">
        <v>53</v>
      </c>
      <c r="B81" s="8" t="s">
        <v>56</v>
      </c>
      <c r="C81" s="8" t="s">
        <v>57</v>
      </c>
      <c r="D81" s="8" t="s">
        <v>58</v>
      </c>
      <c r="E81" s="8" t="s">
        <v>59</v>
      </c>
      <c r="F81" s="8" t="s">
        <v>60</v>
      </c>
      <c r="G81" s="8" t="s">
        <v>61</v>
      </c>
      <c r="H81" s="8" t="s">
        <v>74</v>
      </c>
      <c r="I81" s="8" t="s">
        <v>62</v>
      </c>
      <c r="J81" s="8" t="s">
        <v>63</v>
      </c>
    </row>
    <row r="82" spans="1:10" x14ac:dyDescent="0.3">
      <c r="A82" t="s">
        <v>54</v>
      </c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8" t="s">
        <v>69</v>
      </c>
      <c r="H82" s="8" t="s">
        <v>70</v>
      </c>
      <c r="I82" s="8" t="s">
        <v>71</v>
      </c>
      <c r="J82" s="8" t="s">
        <v>72</v>
      </c>
    </row>
    <row r="83" spans="1:10" x14ac:dyDescent="0.3">
      <c r="A83" t="s">
        <v>55</v>
      </c>
      <c r="B83" s="9">
        <v>22063000</v>
      </c>
      <c r="C83" s="9">
        <v>26454000</v>
      </c>
      <c r="D83" s="9">
        <v>10483000</v>
      </c>
      <c r="E83" s="9">
        <v>8516000</v>
      </c>
      <c r="F83" s="9">
        <v>38140000</v>
      </c>
      <c r="G83" s="9">
        <v>21157000</v>
      </c>
      <c r="H83" s="9">
        <v>10072000</v>
      </c>
      <c r="I83" s="9">
        <v>12260000</v>
      </c>
      <c r="J83" s="9">
        <v>9779000</v>
      </c>
    </row>
    <row r="84" spans="1:10" x14ac:dyDescent="0.3">
      <c r="A84" s="7"/>
      <c r="B84" s="7"/>
      <c r="C84" s="7"/>
      <c r="D84" s="12"/>
    </row>
    <row r="85" spans="1:10" x14ac:dyDescent="0.3">
      <c r="A85" s="7" t="s">
        <v>43</v>
      </c>
      <c r="B85" s="6" t="s">
        <v>45</v>
      </c>
      <c r="C85" s="7" t="s">
        <v>46</v>
      </c>
      <c r="D85" s="12"/>
    </row>
    <row r="86" spans="1:10" ht="43.2" x14ac:dyDescent="0.3">
      <c r="A86" s="10" t="s">
        <v>73</v>
      </c>
      <c r="B86" t="s">
        <v>58</v>
      </c>
      <c r="C86">
        <f>INDEX(A80:J83,4, MATCH(B86,B81:J81,0))</f>
        <v>26454000</v>
      </c>
      <c r="D86" s="12"/>
    </row>
    <row r="87" spans="1:10" x14ac:dyDescent="0.3">
      <c r="B87" t="s">
        <v>59</v>
      </c>
      <c r="D87" s="12"/>
    </row>
    <row r="88" spans="1:10" x14ac:dyDescent="0.3">
      <c r="B88" t="s">
        <v>60</v>
      </c>
      <c r="D88" s="12"/>
    </row>
    <row r="89" spans="1:10" x14ac:dyDescent="0.3">
      <c r="B89" t="s">
        <v>61</v>
      </c>
      <c r="D89" s="12"/>
    </row>
    <row r="90" spans="1:10" x14ac:dyDescent="0.3">
      <c r="A90" s="7"/>
      <c r="B90" s="7"/>
      <c r="C90" s="7"/>
      <c r="D90" s="7"/>
    </row>
    <row r="91" spans="1:10" x14ac:dyDescent="0.3">
      <c r="A91" s="7"/>
      <c r="B91" s="7"/>
      <c r="C91" s="7"/>
      <c r="D91" s="7"/>
    </row>
    <row r="93" spans="1:10" ht="42" customHeight="1" x14ac:dyDescent="0.3"/>
  </sheetData>
  <sortState ref="A81:D89">
    <sortCondition ref="B81:B89"/>
  </sortState>
  <mergeCells count="5">
    <mergeCell ref="B57:G57"/>
    <mergeCell ref="B30:G30"/>
    <mergeCell ref="B4:H4"/>
    <mergeCell ref="B5:D5"/>
    <mergeCell ref="B31:E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F8" sqref="F8"/>
    </sheetView>
  </sheetViews>
  <sheetFormatPr defaultRowHeight="14.4" x14ac:dyDescent="0.3"/>
  <sheetData>
    <row r="1" spans="1:8" x14ac:dyDescent="0.3">
      <c r="A1" t="s">
        <v>76</v>
      </c>
      <c r="C1" t="s">
        <v>77</v>
      </c>
    </row>
    <row r="2" spans="1:8" x14ac:dyDescent="0.3">
      <c r="A2" t="s">
        <v>78</v>
      </c>
      <c r="C2" t="s">
        <v>79</v>
      </c>
    </row>
    <row r="4" spans="1:8" x14ac:dyDescent="0.3">
      <c r="A4" t="s">
        <v>4</v>
      </c>
      <c r="E4" t="s">
        <v>46</v>
      </c>
    </row>
    <row r="5" spans="1:8" x14ac:dyDescent="0.3">
      <c r="A5" t="s">
        <v>81</v>
      </c>
      <c r="E5">
        <f ca="1">INDIRECT("H" &amp; 5)</f>
        <v>50000</v>
      </c>
      <c r="H5">
        <v>50000</v>
      </c>
    </row>
    <row r="7" spans="1:8" x14ac:dyDescent="0.3">
      <c r="A7" t="s">
        <v>80</v>
      </c>
    </row>
    <row r="8" spans="1:8" x14ac:dyDescent="0.3">
      <c r="A8" s="13" t="s">
        <v>83</v>
      </c>
      <c r="E8" t="str">
        <f>RIGHT(LEFT(A5,13),1)</f>
        <v>H</v>
      </c>
    </row>
    <row r="9" spans="1:8" x14ac:dyDescent="0.3">
      <c r="A9" s="13" t="s">
        <v>82</v>
      </c>
      <c r="E9">
        <f ca="1">INDIRECT(RIGHT(LEFT(A5,13),1) &amp; 5)</f>
        <v>50000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topLeftCell="A23" workbookViewId="0">
      <selection activeCell="F7" sqref="F7"/>
    </sheetView>
  </sheetViews>
  <sheetFormatPr defaultRowHeight="14.4" x14ac:dyDescent="0.3"/>
  <cols>
    <col min="1" max="1" width="11.33203125" bestFit="1" customWidth="1"/>
    <col min="2" max="2" width="22" bestFit="1" customWidth="1"/>
  </cols>
  <sheetData>
    <row r="1" spans="1:4" x14ac:dyDescent="0.3">
      <c r="A1" s="1" t="s">
        <v>84</v>
      </c>
    </row>
    <row r="3" spans="1:4" x14ac:dyDescent="0.3">
      <c r="A3" t="s">
        <v>85</v>
      </c>
    </row>
    <row r="6" spans="1:4" x14ac:dyDescent="0.3">
      <c r="A6" s="1" t="s">
        <v>4</v>
      </c>
    </row>
    <row r="7" spans="1:4" x14ac:dyDescent="0.3">
      <c r="A7" t="s">
        <v>38</v>
      </c>
    </row>
    <row r="8" spans="1:4" x14ac:dyDescent="0.3">
      <c r="A8" t="s">
        <v>5</v>
      </c>
      <c r="B8" t="s">
        <v>6</v>
      </c>
      <c r="C8" t="s">
        <v>7</v>
      </c>
      <c r="D8" t="s">
        <v>8</v>
      </c>
    </row>
    <row r="9" spans="1:4" x14ac:dyDescent="0.3">
      <c r="A9" s="3">
        <v>10247</v>
      </c>
      <c r="B9" s="3" t="s">
        <v>10</v>
      </c>
      <c r="C9" s="4">
        <v>14</v>
      </c>
      <c r="D9" s="3">
        <v>12</v>
      </c>
    </row>
    <row r="10" spans="1:4" x14ac:dyDescent="0.3">
      <c r="A10" s="3">
        <v>10249</v>
      </c>
      <c r="B10" s="3" t="s">
        <v>12</v>
      </c>
      <c r="C10" s="4">
        <v>9.8000000000000007</v>
      </c>
      <c r="D10" s="3">
        <v>10</v>
      </c>
    </row>
    <row r="11" spans="1:4" x14ac:dyDescent="0.3">
      <c r="A11" s="3">
        <v>10250</v>
      </c>
      <c r="B11" s="3" t="s">
        <v>14</v>
      </c>
      <c r="C11" s="4">
        <v>34.799999999999997</v>
      </c>
      <c r="D11" s="3">
        <v>5</v>
      </c>
    </row>
    <row r="12" spans="1:4" x14ac:dyDescent="0.3">
      <c r="A12" s="3">
        <v>10251</v>
      </c>
      <c r="B12" s="3" t="s">
        <v>15</v>
      </c>
      <c r="C12" s="4">
        <v>18.600000000000001</v>
      </c>
      <c r="D12" s="3">
        <v>9</v>
      </c>
    </row>
    <row r="13" spans="1:4" x14ac:dyDescent="0.3">
      <c r="A13" s="3">
        <v>10252</v>
      </c>
      <c r="B13" s="3" t="s">
        <v>16</v>
      </c>
      <c r="C13" s="4">
        <v>42.3</v>
      </c>
      <c r="D13" s="3">
        <v>40</v>
      </c>
    </row>
    <row r="14" spans="1:4" x14ac:dyDescent="0.3">
      <c r="A14" s="7"/>
      <c r="B14" s="7"/>
      <c r="C14" s="7"/>
      <c r="D14" s="7"/>
    </row>
    <row r="15" spans="1:4" x14ac:dyDescent="0.3">
      <c r="A15" s="7" t="s">
        <v>47</v>
      </c>
      <c r="B15" s="6"/>
      <c r="C15" s="7"/>
      <c r="D15" s="7"/>
    </row>
    <row r="16" spans="1:4" ht="28.8" x14ac:dyDescent="0.3">
      <c r="A16" s="11" t="s">
        <v>43</v>
      </c>
      <c r="B16" s="6" t="s">
        <v>45</v>
      </c>
      <c r="C16" s="7" t="s">
        <v>46</v>
      </c>
      <c r="D16" s="7"/>
    </row>
    <row r="17" spans="1:4" ht="27.6" customHeight="1" x14ac:dyDescent="0.3">
      <c r="A17" s="11" t="s">
        <v>44</v>
      </c>
      <c r="B17" s="7" t="s">
        <v>10</v>
      </c>
      <c r="C17" s="14">
        <f>INDEX(Price_Table, MATCH(B17,$B$9:$B$13,0), 3)</f>
        <v>14</v>
      </c>
      <c r="D17" s="7"/>
    </row>
    <row r="18" spans="1:4" x14ac:dyDescent="0.3">
      <c r="A18" s="7"/>
      <c r="B18" s="7" t="s">
        <v>12</v>
      </c>
      <c r="C18" s="14">
        <f>INDEX(Price_Table, MATCH(B18,$B$9:$B$13,0), 3)</f>
        <v>9.8000000000000007</v>
      </c>
      <c r="D18" s="7"/>
    </row>
    <row r="19" spans="1:4" x14ac:dyDescent="0.3">
      <c r="A19" s="7"/>
      <c r="B19" s="7" t="s">
        <v>14</v>
      </c>
      <c r="C19" s="14">
        <f>INDEX(Price_Table, MATCH(B19,$B$9:$B$13,0), 3)</f>
        <v>34.799999999999997</v>
      </c>
      <c r="D1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Index Math</vt:lpstr>
      <vt:lpstr>Indirect</vt:lpstr>
      <vt:lpstr>Name Range</vt:lpstr>
      <vt:lpstr>Price_Table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2017-02-03T06:23:33Z</dcterms:modified>
</cp:coreProperties>
</file>